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vinciasecuritizadora.sharepoint.com/sites/Docs/Shared Documents/1. CRIS EMITIDOS/CRI_94E_SWISS PARK II/7. Controles Operacionais/1. Relatório do Servicer/03.2025/"/>
    </mc:Choice>
  </mc:AlternateContent>
  <xr:revisionPtr revIDLastSave="7" documentId="13_ncr:1_{46B67171-E233-48A8-B049-78F0ED08A510}" xr6:coauthVersionLast="47" xr6:coauthVersionMax="47" xr10:uidLastSave="{DA95795E-D85C-4D76-B02A-ECD3C81111EA}"/>
  <bookViews>
    <workbookView xWindow="-108" yWindow="-108" windowWidth="23256" windowHeight="12456" firstSheet="7" activeTab="13" xr2:uid="{00000000-000D-0000-FFFF-FFFF00000000}"/>
  </bookViews>
  <sheets>
    <sheet name="Template" sheetId="9" r:id="rId1"/>
    <sheet name="Planilha5" sheetId="13" state="hidden" r:id="rId2"/>
    <sheet name="Resumo" sheetId="1" state="hidden" r:id="rId3"/>
    <sheet name="Recebimento" sheetId="3" r:id="rId4"/>
    <sheet name="Conciliação" sheetId="4" r:id="rId5"/>
    <sheet name="Inadimplência" sheetId="5" r:id="rId6"/>
    <sheet name="FluxoFuturo" sheetId="6" r:id="rId7"/>
    <sheet name="Quitações" sheetId="7" r:id="rId8"/>
    <sheet name="Recompra" sheetId="8" r:id="rId9"/>
    <sheet name="Elegibilidade" sheetId="14" r:id="rId10"/>
    <sheet name="Vendas" sheetId="12" r:id="rId11"/>
    <sheet name="Esperado Mês" sheetId="10" r:id="rId12"/>
    <sheet name="Substituição" sheetId="11" r:id="rId13"/>
    <sheet name="Estoque" sheetId="15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xlnm._FilterDatabase" localSheetId="9" hidden="1">Elegibilidade!$A$4:$M$98</definedName>
    <definedName name="_xlnm._FilterDatabase" localSheetId="13" hidden="1">Estoque!$A$1:$J$503</definedName>
    <definedName name="_xlnm._FilterDatabase" localSheetId="6" hidden="1">FluxoFuturo!$A$2:$GK$2</definedName>
    <definedName name="_xlnm._FilterDatabase" localSheetId="3" hidden="1">Recebimento!$A$2:$AM$108</definedName>
    <definedName name="_xlnm._FilterDatabase" localSheetId="0" hidden="1">Template!$A$78:$D$88</definedName>
    <definedName name="_xlnm._FilterDatabase" localSheetId="10" hidden="1">Vendas!$A$1:$G$1</definedName>
    <definedName name="aa" hidden="1">'[1]Recebiveis - TOTAL'!#REF!</definedName>
    <definedName name="aaa" hidden="1">'[1]Recebiveis - TOTAL'!#REF!</definedName>
    <definedName name="ajuste" localSheetId="12">#REF!</definedName>
    <definedName name="ajuste" localSheetId="0">#REF!</definedName>
    <definedName name="ajuste">#REF!</definedName>
    <definedName name="ajustemora" localSheetId="12">#REF!</definedName>
    <definedName name="ajustemora" localSheetId="0">#REF!</definedName>
    <definedName name="ajustemora">#REF!</definedName>
    <definedName name="AMT.SENIOR">OFFSET([2]Fluxo!$U$5,0,0,[2]Fluxo!$E$21)</definedName>
    <definedName name="AMT.SENIOR.CONS">OFFSET([2]Consolidado!$D$4,0,0,COUNTIF([2]Consolidado!$D:$D,"&gt;0"))</definedName>
    <definedName name="AMT.SUB">OFFSET([3]Fluxo!#REF!,0,0,[3]Fluxo!#REF!)</definedName>
    <definedName name="AMT.SUB.CONS">OFFSET([4]Consolidado!$H$4,0,0,COUNTIF([4]Consolidado!$H:$H,"&gt;0"))</definedName>
    <definedName name="ANO">OFFSET([2]Fluxo!$H$5,0,0,[2]Fluxo!$E$7)</definedName>
    <definedName name="ANO.CONS">OFFSET([2]Consolidado!$B$4,0,0,COUNTIF([2]Consolidado!$E:$E,"&gt;0"))</definedName>
    <definedName name="ASYYFDYDTE" hidden="1">'[1]Recebiveis - TOTAL'!#REF!</definedName>
    <definedName name="bbb">OFFSET([3]Fluxo!#REF!,0,0,[3]Fluxo!#REF!)</definedName>
    <definedName name="BJQPKCROOM" hidden="1">'[1]Recebiveis - TOTAL'!#REF!</definedName>
    <definedName name="BUMAFZZGCH" hidden="1">'[1]Recebiveis - TOTAL'!#REF!</definedName>
    <definedName name="cahng">OFFSET([5]Fluxo!#REF!,0,0,[5]Fluxo!#REF!)</definedName>
    <definedName name="cccc">OFFSET([3]Fluxo!#REF!,0,0,[3]Fluxo!#REF!)</definedName>
    <definedName name="cccccc">OFFSET([3]Fluxo!#REF!,0,0,[3]Fluxo!#REF!)</definedName>
    <definedName name="CUSTO">OFFSET([2]Fluxo!$N$5,0,0,[2]Fluxo!$E$21-1)</definedName>
    <definedName name="CUSTO.CONS">OFFSET([2]Consolidado!$J$4,0,0,COUNTIF([2]Consolidado!$J:$J,"&gt;0"))</definedName>
    <definedName name="danalise">[6]PAINEL!$B$4</definedName>
    <definedName name="DATA">OFFSET([2]Fluxo!$I$5,0,0,[2]Fluxo!$E$7)</definedName>
    <definedName name="database" localSheetId="0">Template!$C$5</definedName>
    <definedName name="database">#REF!</definedName>
    <definedName name="datarecompra" localSheetId="12">#REF!</definedName>
    <definedName name="datarecompra" localSheetId="0">#REF!</definedName>
    <definedName name="datarecompra">#REF!</definedName>
    <definedName name="datarecompraabril" localSheetId="12">#REF!</definedName>
    <definedName name="datarecompraabril" localSheetId="0">#REF!</definedName>
    <definedName name="datarecompraabril">#REF!</definedName>
    <definedName name="dbase">[7]PAINEL!$B$5</definedName>
    <definedName name="ddddd" hidden="1">'[1]Recebiveis - TOTAL'!#REF!</definedName>
    <definedName name="e">OFFSET([5]Fluxo!#REF!,0,0,[5]Fluxo!#REF!)</definedName>
    <definedName name="ECLIGKLQZY" hidden="1">'[1]Recebiveis - TOTAL'!#REF!</definedName>
    <definedName name="f">OFFSET([3]Fluxo!#REF!,0,0,[3]Fluxo!#REF!)</definedName>
    <definedName name="Feriados">[2]Feriados!$A$2:$A$937</definedName>
    <definedName name="JUROS.SENIOR">OFFSET([2]Fluxo!$T$5,0,0,[2]Fluxo!$E$21)</definedName>
    <definedName name="JUROS.SENIOR.CONS">OFFSET([2]Consolidado!$C$4,0,0,COUNTIF([2]Consolidado!$C:$C,"&gt;0"))</definedName>
    <definedName name="JUROS.SUB">OFFSET([3]Fluxo!#REF!,0,0,[3]Fluxo!#REF!)</definedName>
    <definedName name="JUROS.SUB.CONS">OFFSET([4]Consolidado!$G$4,0,0,COUNTIF([4]Consolidado!$G:$G,"&gt;0"))</definedName>
    <definedName name="LLMAMYQVVV" hidden="1">'[1]Recebiveis - TOTAL'!#REF!</definedName>
    <definedName name="LVEANIXQKT" hidden="1">'[1]Recebiveis - TOTAL'!#REF!</definedName>
    <definedName name="Manaus" hidden="1">'[8]Recebiveis - TOTAL'!#REF!</definedName>
    <definedName name="PERIODO">OFFSET([2]Fluxo!$G$5,0,0,[2]Fluxo!$E$7)</definedName>
    <definedName name="PMT.CARTEIRA">OFFSET([2]Fluxo!$K$5,0,0,[2]Fluxo!$E$7)</definedName>
    <definedName name="PMT.LIQUIDA">OFFSET([2]Fluxo!$P$5,0,0,[2]Fluxo!$E$7+1)</definedName>
    <definedName name="PMT.SENIOR">OFFSET([2]Fluxo!$V$5,0,0,[2]Fluxo!$E$21)</definedName>
    <definedName name="PMT.SENIOR.CONS">OFFSET([2]Consolidado!$E$4,0,0,COUNTIF([2]Consolidado!$E:$E,"&gt;0"))</definedName>
    <definedName name="PMT.SUB">OFFSET([3]Fluxo!#REF!,0,0,[3]Fluxo!#REF!)</definedName>
    <definedName name="PMT.SUB.CONS">OFFSET([4]Consolidado!$I$4,0,0,COUNTIF([4]Consolidado!$I:$I,"&gt;0"))</definedName>
    <definedName name="PPJMBJPBQQ" hidden="1">'[1]Recebiveis - TOTAL'!#REF!</definedName>
    <definedName name="SD.RECEBIVEIS">OFFSET([2]Fluxo!$J$4,0,0,[2]Fluxo!$E$7+1)</definedName>
    <definedName name="SD.RESERVA">OFFSET([2]Fluxo!$O$5,0,0,[2]Fluxo!$E$21-1)</definedName>
    <definedName name="SD.SENIOR">OFFSET([2]Fluxo!$S$4,0,0,[2]Fluxo!$E$21)</definedName>
    <definedName name="SD.SUB">OFFSET([3]Fluxo!#REF!,0,0,[3]Fluxo!#REF!)</definedName>
    <definedName name="SHXSPYDPAC" hidden="1">'[1]Recebiveis - TOTAL'!#REF!</definedName>
    <definedName name="UDWFIWMXXX" hidden="1">'[1]Recebiveis - TOTAL'!#REF!</definedName>
    <definedName name="WWMMFYQSVU" hidden="1">'[1]Recebiveis - TOTAL'!#REF!</definedName>
    <definedName name="xvf">OFFSET(#REF!,0,0,#REF!-1)</definedName>
    <definedName name="zxcc">OFFSET(#REF!,0,0,#REF!)</definedName>
    <definedName name="zxcxz">OFFSET(#REF!,0,0,COUNTIF(#REF!,"&gt;0"))</definedName>
    <definedName name="zxcxzc">OFFSET(#REF!,0,0,#REF!+1)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9" l="1"/>
  <c r="K1" i="6"/>
  <c r="C75" i="9"/>
  <c r="C73" i="9"/>
  <c r="J36" i="6"/>
  <c r="C33" i="9"/>
  <c r="K93" i="6" l="1"/>
  <c r="K91" i="6"/>
  <c r="K90" i="6"/>
  <c r="K89" i="6"/>
  <c r="K88" i="6"/>
  <c r="K86" i="6"/>
  <c r="K85" i="6"/>
  <c r="K84" i="6"/>
  <c r="K83" i="6"/>
  <c r="K82" i="6"/>
  <c r="K81" i="6"/>
  <c r="K80" i="6"/>
  <c r="K79" i="6"/>
  <c r="K78" i="6"/>
  <c r="K77" i="6"/>
  <c r="K76" i="6"/>
  <c r="K75" i="6"/>
  <c r="K74" i="6"/>
  <c r="K73" i="6"/>
  <c r="K72" i="6"/>
  <c r="K71" i="6"/>
  <c r="K70" i="6"/>
  <c r="K69" i="6"/>
  <c r="K68" i="6"/>
  <c r="K67" i="6"/>
  <c r="K66" i="6"/>
  <c r="K65" i="6"/>
  <c r="K61" i="6"/>
  <c r="K60" i="6"/>
  <c r="K58" i="6"/>
  <c r="K57" i="6"/>
  <c r="K56" i="6"/>
  <c r="K55" i="6"/>
  <c r="K54" i="6"/>
  <c r="K53" i="6"/>
  <c r="K50" i="6"/>
  <c r="K37" i="6"/>
  <c r="K35" i="6"/>
  <c r="K92" i="6"/>
  <c r="K87" i="6"/>
  <c r="K64" i="6"/>
  <c r="K63" i="6"/>
  <c r="K62" i="6"/>
  <c r="K59" i="6"/>
  <c r="K52" i="6"/>
  <c r="K51" i="6"/>
  <c r="K49" i="6"/>
  <c r="K48" i="6"/>
  <c r="K47" i="6"/>
  <c r="K46" i="6"/>
  <c r="K45" i="6"/>
  <c r="K44" i="6"/>
  <c r="K43" i="6"/>
  <c r="K42" i="6"/>
  <c r="K41" i="6"/>
  <c r="K40" i="6"/>
  <c r="K39" i="6"/>
  <c r="K38" i="6"/>
  <c r="K36" i="6"/>
  <c r="K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K4" i="6"/>
  <c r="K3" i="6"/>
  <c r="I93" i="14" l="1"/>
  <c r="I94" i="14"/>
  <c r="I95" i="14"/>
  <c r="I96" i="14"/>
  <c r="I97" i="14"/>
  <c r="I98" i="14"/>
  <c r="H36" i="6" s="1"/>
  <c r="I6" i="14"/>
  <c r="I7" i="14"/>
  <c r="I8" i="14"/>
  <c r="I9" i="14"/>
  <c r="I10" i="14"/>
  <c r="I11" i="14"/>
  <c r="I12" i="14"/>
  <c r="I13" i="14"/>
  <c r="I14" i="14"/>
  <c r="I15" i="14"/>
  <c r="I16" i="14"/>
  <c r="I17" i="14"/>
  <c r="I18" i="14"/>
  <c r="I19" i="14"/>
  <c r="I20" i="14"/>
  <c r="I21" i="14"/>
  <c r="I22" i="14"/>
  <c r="I23" i="14"/>
  <c r="I24" i="14"/>
  <c r="I25" i="14"/>
  <c r="I26" i="14"/>
  <c r="I27" i="14"/>
  <c r="I28" i="14"/>
  <c r="I29" i="14"/>
  <c r="I30" i="14"/>
  <c r="I31" i="14"/>
  <c r="I32" i="14"/>
  <c r="I33" i="14"/>
  <c r="I34" i="14"/>
  <c r="I35" i="14"/>
  <c r="I36" i="14"/>
  <c r="I37" i="14"/>
  <c r="I38" i="14"/>
  <c r="I39" i="14"/>
  <c r="I40" i="14"/>
  <c r="I41" i="14"/>
  <c r="I42" i="14"/>
  <c r="I43" i="14"/>
  <c r="I44" i="14"/>
  <c r="I45" i="14"/>
  <c r="I46" i="14"/>
  <c r="I47" i="14"/>
  <c r="I48" i="14"/>
  <c r="I49" i="14"/>
  <c r="I50" i="14"/>
  <c r="I51" i="14"/>
  <c r="I52" i="14"/>
  <c r="I53" i="14"/>
  <c r="I54" i="14"/>
  <c r="I55" i="14"/>
  <c r="I56" i="14"/>
  <c r="I57" i="14"/>
  <c r="I58" i="14"/>
  <c r="I59" i="14"/>
  <c r="I60" i="14"/>
  <c r="I61" i="14"/>
  <c r="I62" i="14"/>
  <c r="I63" i="14"/>
  <c r="I64" i="14"/>
  <c r="I65" i="14"/>
  <c r="I66" i="14"/>
  <c r="I67" i="14"/>
  <c r="I68" i="14"/>
  <c r="I69" i="14"/>
  <c r="I70" i="14"/>
  <c r="I71" i="14"/>
  <c r="I72" i="14"/>
  <c r="I73" i="14"/>
  <c r="I74" i="14"/>
  <c r="I75" i="14"/>
  <c r="I76" i="14"/>
  <c r="I77" i="14"/>
  <c r="I78" i="14"/>
  <c r="I79" i="14"/>
  <c r="I80" i="14"/>
  <c r="I81" i="14"/>
  <c r="I82" i="14"/>
  <c r="I83" i="14"/>
  <c r="I84" i="14"/>
  <c r="I85" i="14"/>
  <c r="I86" i="14"/>
  <c r="I87" i="14"/>
  <c r="I88" i="14"/>
  <c r="I89" i="14"/>
  <c r="I90" i="14"/>
  <c r="I91" i="14"/>
  <c r="I92" i="14"/>
  <c r="I5" i="14"/>
  <c r="M5" i="14" l="1"/>
  <c r="M4" i="14"/>
  <c r="M6" i="14" s="1"/>
  <c r="F6" i="13"/>
  <c r="F5" i="13"/>
  <c r="F4" i="13"/>
  <c r="F3" i="13"/>
  <c r="F2" i="13"/>
  <c r="D6" i="13"/>
  <c r="D5" i="13"/>
  <c r="D4" i="13"/>
  <c r="D3" i="13"/>
  <c r="D2" i="13"/>
  <c r="B6" i="13"/>
  <c r="B5" i="13"/>
  <c r="B4" i="13"/>
  <c r="B3" i="13"/>
  <c r="B2" i="13"/>
  <c r="C46" i="9" l="1"/>
  <c r="C45" i="9"/>
  <c r="C44" i="9"/>
  <c r="C43" i="9"/>
  <c r="C42" i="9"/>
  <c r="C41" i="9"/>
  <c r="C40" i="9"/>
  <c r="N36" i="6"/>
  <c r="Q36" i="6"/>
  <c r="P36" i="6"/>
  <c r="O36" i="6"/>
  <c r="P9" i="6"/>
  <c r="P3" i="6"/>
  <c r="P85" i="6"/>
  <c r="P37" i="6"/>
  <c r="P42" i="6"/>
  <c r="P41" i="6"/>
  <c r="P50" i="6"/>
  <c r="P53" i="6"/>
  <c r="P19" i="6"/>
  <c r="P90" i="6"/>
  <c r="P54" i="6"/>
  <c r="P55" i="6"/>
  <c r="P15" i="6"/>
  <c r="P60" i="6"/>
  <c r="P75" i="6"/>
  <c r="P11" i="6"/>
  <c r="P4" i="6"/>
  <c r="P18" i="6"/>
  <c r="P14" i="6"/>
  <c r="P35" i="6"/>
  <c r="P56" i="6"/>
  <c r="P57" i="6"/>
  <c r="P24" i="6"/>
  <c r="P16" i="6"/>
  <c r="P30" i="6"/>
  <c r="P29" i="6"/>
  <c r="P26" i="6"/>
  <c r="P65" i="6"/>
  <c r="P70" i="6"/>
  <c r="P93" i="6"/>
  <c r="P12" i="6"/>
  <c r="P20" i="6"/>
  <c r="P66" i="6"/>
  <c r="P61" i="6"/>
  <c r="P8" i="6"/>
  <c r="P23" i="6"/>
  <c r="P22" i="6"/>
  <c r="P10" i="6"/>
  <c r="P68" i="6"/>
  <c r="P73" i="6"/>
  <c r="P40" i="6"/>
  <c r="P39" i="6"/>
  <c r="P83" i="6"/>
  <c r="P92" i="6"/>
  <c r="P86" i="6"/>
  <c r="P88" i="6"/>
  <c r="P48" i="6"/>
  <c r="P5" i="6"/>
  <c r="P34" i="6"/>
  <c r="P28" i="6"/>
  <c r="P13" i="6"/>
  <c r="P25" i="6"/>
  <c r="P38" i="6"/>
  <c r="P59" i="6"/>
  <c r="P52" i="6"/>
  <c r="P62" i="6"/>
  <c r="P72" i="6"/>
  <c r="P46" i="6"/>
  <c r="P71" i="6"/>
  <c r="P31" i="6"/>
  <c r="P82" i="6"/>
  <c r="P32" i="6"/>
  <c r="P64" i="6"/>
  <c r="P17" i="6"/>
  <c r="P63" i="6"/>
  <c r="P7" i="6"/>
  <c r="P67" i="6"/>
  <c r="P47" i="6"/>
  <c r="P69" i="6"/>
  <c r="P58" i="6"/>
  <c r="P87" i="6"/>
  <c r="P51" i="6"/>
  <c r="P49" i="6"/>
  <c r="P89" i="6"/>
  <c r="P81" i="6"/>
  <c r="P21" i="6"/>
  <c r="P33" i="6"/>
  <c r="P74" i="6"/>
  <c r="P80" i="6"/>
  <c r="P79" i="6"/>
  <c r="P78" i="6"/>
  <c r="P84" i="6"/>
  <c r="P27" i="6"/>
  <c r="P91" i="6"/>
  <c r="P77" i="6"/>
  <c r="P76" i="6"/>
  <c r="P44" i="6"/>
  <c r="P43" i="6"/>
  <c r="P45" i="6"/>
  <c r="P6" i="6"/>
  <c r="O9" i="6"/>
  <c r="O3" i="6"/>
  <c r="O85" i="6"/>
  <c r="O37" i="6"/>
  <c r="O42" i="6"/>
  <c r="O41" i="6"/>
  <c r="O50" i="6"/>
  <c r="O53" i="6"/>
  <c r="O19" i="6"/>
  <c r="O90" i="6"/>
  <c r="O54" i="6"/>
  <c r="O55" i="6"/>
  <c r="O15" i="6"/>
  <c r="O60" i="6"/>
  <c r="O75" i="6"/>
  <c r="O11" i="6"/>
  <c r="O4" i="6"/>
  <c r="O18" i="6"/>
  <c r="O14" i="6"/>
  <c r="O35" i="6"/>
  <c r="O56" i="6"/>
  <c r="O57" i="6"/>
  <c r="O24" i="6"/>
  <c r="O16" i="6"/>
  <c r="O30" i="6"/>
  <c r="O29" i="6"/>
  <c r="O26" i="6"/>
  <c r="O65" i="6"/>
  <c r="O70" i="6"/>
  <c r="O93" i="6"/>
  <c r="O12" i="6"/>
  <c r="O20" i="6"/>
  <c r="O66" i="6"/>
  <c r="O61" i="6"/>
  <c r="O8" i="6"/>
  <c r="O23" i="6"/>
  <c r="O22" i="6"/>
  <c r="O10" i="6"/>
  <c r="O68" i="6"/>
  <c r="O73" i="6"/>
  <c r="O40" i="6"/>
  <c r="O39" i="6"/>
  <c r="O83" i="6"/>
  <c r="O92" i="6"/>
  <c r="O86" i="6"/>
  <c r="O88" i="6"/>
  <c r="O48" i="6"/>
  <c r="O5" i="6"/>
  <c r="O34" i="6"/>
  <c r="O28" i="6"/>
  <c r="O13" i="6"/>
  <c r="O25" i="6"/>
  <c r="O38" i="6"/>
  <c r="O59" i="6"/>
  <c r="O52" i="6"/>
  <c r="O62" i="6"/>
  <c r="O72" i="6"/>
  <c r="O46" i="6"/>
  <c r="O71" i="6"/>
  <c r="O31" i="6"/>
  <c r="O82" i="6"/>
  <c r="O32" i="6"/>
  <c r="O64" i="6"/>
  <c r="O17" i="6"/>
  <c r="O63" i="6"/>
  <c r="O7" i="6"/>
  <c r="O67" i="6"/>
  <c r="O47" i="6"/>
  <c r="O69" i="6"/>
  <c r="O58" i="6"/>
  <c r="O87" i="6"/>
  <c r="O51" i="6"/>
  <c r="O49" i="6"/>
  <c r="O89" i="6"/>
  <c r="O81" i="6"/>
  <c r="O21" i="6"/>
  <c r="O33" i="6"/>
  <c r="O74" i="6"/>
  <c r="O80" i="6"/>
  <c r="O79" i="6"/>
  <c r="O78" i="6"/>
  <c r="O84" i="6"/>
  <c r="O27" i="6"/>
  <c r="O91" i="6"/>
  <c r="O77" i="6"/>
  <c r="O76" i="6"/>
  <c r="O44" i="6"/>
  <c r="O43" i="6"/>
  <c r="O45" i="6"/>
  <c r="O6" i="6"/>
  <c r="J2" i="12"/>
  <c r="G56" i="12"/>
  <c r="G47" i="12"/>
  <c r="G48" i="12"/>
  <c r="G49" i="12"/>
  <c r="G66" i="12"/>
  <c r="G73" i="12"/>
  <c r="G86" i="12"/>
  <c r="G27" i="12"/>
  <c r="G62" i="12"/>
  <c r="G69" i="12"/>
  <c r="G67" i="12"/>
  <c r="G28" i="12"/>
  <c r="G50" i="12"/>
  <c r="G32" i="12"/>
  <c r="G59" i="12"/>
  <c r="G34" i="12"/>
  <c r="G26" i="12"/>
  <c r="G74" i="12"/>
  <c r="G79" i="12"/>
  <c r="G83" i="12"/>
  <c r="G36" i="12"/>
  <c r="G35" i="12"/>
  <c r="G30" i="12"/>
  <c r="G80" i="12"/>
  <c r="G77" i="12"/>
  <c r="G23" i="12"/>
  <c r="G55" i="12"/>
  <c r="G81" i="12"/>
  <c r="G22" i="12"/>
  <c r="G63" i="12"/>
  <c r="G64" i="12"/>
  <c r="G87" i="12"/>
  <c r="G89" i="12"/>
  <c r="G21" i="12"/>
  <c r="G42" i="12"/>
  <c r="G43" i="12"/>
  <c r="G57" i="12"/>
  <c r="G40" i="12"/>
  <c r="G51" i="12"/>
  <c r="G44" i="12"/>
  <c r="G24" i="12"/>
  <c r="G25" i="12"/>
  <c r="G46" i="12"/>
  <c r="G54" i="12"/>
  <c r="G82" i="12"/>
  <c r="G65" i="12"/>
  <c r="G52" i="12"/>
  <c r="G53" i="12"/>
  <c r="G38" i="12"/>
  <c r="G31" i="12"/>
  <c r="G88" i="12"/>
  <c r="G68" i="12"/>
  <c r="G90" i="12"/>
  <c r="G39" i="12"/>
  <c r="G75" i="12"/>
  <c r="G76" i="12"/>
  <c r="G84" i="12"/>
  <c r="G20" i="12"/>
  <c r="G60" i="12"/>
  <c r="G91" i="12"/>
  <c r="G33" i="12"/>
  <c r="G94" i="12"/>
  <c r="G95" i="12"/>
  <c r="G41" i="12"/>
  <c r="G70" i="12"/>
  <c r="G71" i="12"/>
  <c r="G85" i="12"/>
  <c r="G29" i="12"/>
  <c r="G37" i="12"/>
  <c r="G61" i="12"/>
  <c r="G58" i="12"/>
  <c r="G19" i="12"/>
  <c r="G78" i="12"/>
  <c r="G93" i="12"/>
  <c r="G72" i="12"/>
  <c r="G18" i="12"/>
  <c r="G15" i="12"/>
  <c r="G45" i="12"/>
  <c r="G16" i="12"/>
  <c r="G17" i="12"/>
  <c r="G11" i="12"/>
  <c r="G12" i="12"/>
  <c r="G14" i="12"/>
  <c r="G13" i="12"/>
  <c r="G10" i="12"/>
  <c r="G8" i="12"/>
  <c r="G9" i="12"/>
  <c r="G6" i="12"/>
  <c r="G5" i="12"/>
  <c r="G4" i="12"/>
  <c r="G3" i="12"/>
  <c r="G7" i="12"/>
  <c r="G2" i="12"/>
  <c r="G92" i="12"/>
  <c r="L36" i="6" l="1"/>
  <c r="R36" i="6"/>
  <c r="S36" i="6" s="1"/>
  <c r="O1" i="6"/>
  <c r="AJ1" i="3" l="1"/>
  <c r="AH1" i="3"/>
  <c r="AG1" i="3"/>
  <c r="AB1" i="3"/>
  <c r="AA1" i="3"/>
  <c r="Q1" i="3"/>
  <c r="P1" i="3"/>
  <c r="N1" i="3"/>
  <c r="AK1" i="10" l="1"/>
  <c r="AL1" i="10"/>
  <c r="E89" i="9"/>
  <c r="N1" i="6" l="1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4" i="4"/>
  <c r="B3" i="4"/>
  <c r="B2" i="4"/>
  <c r="D3" i="4" l="1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2" i="4"/>
  <c r="B9" i="6"/>
  <c r="J9" i="6" s="1"/>
  <c r="L9" i="6" s="1"/>
  <c r="B3" i="6"/>
  <c r="B85" i="6"/>
  <c r="J85" i="6" s="1"/>
  <c r="L85" i="6" s="1"/>
  <c r="B37" i="6"/>
  <c r="J37" i="6" s="1"/>
  <c r="B42" i="6"/>
  <c r="J42" i="6" s="1"/>
  <c r="L42" i="6" s="1"/>
  <c r="B41" i="6"/>
  <c r="J41" i="6" s="1"/>
  <c r="L41" i="6" s="1"/>
  <c r="B50" i="6"/>
  <c r="J50" i="6" s="1"/>
  <c r="L50" i="6" s="1"/>
  <c r="B53" i="6"/>
  <c r="J53" i="6" s="1"/>
  <c r="L53" i="6" s="1"/>
  <c r="B19" i="6"/>
  <c r="J19" i="6" s="1"/>
  <c r="L19" i="6" s="1"/>
  <c r="B90" i="6"/>
  <c r="J90" i="6" s="1"/>
  <c r="L90" i="6" s="1"/>
  <c r="B54" i="6"/>
  <c r="J54" i="6" s="1"/>
  <c r="L54" i="6" s="1"/>
  <c r="B55" i="6"/>
  <c r="J55" i="6" s="1"/>
  <c r="L55" i="6" s="1"/>
  <c r="B15" i="6"/>
  <c r="J15" i="6" s="1"/>
  <c r="L15" i="6" s="1"/>
  <c r="B60" i="6"/>
  <c r="J60" i="6" s="1"/>
  <c r="L60" i="6" s="1"/>
  <c r="B75" i="6"/>
  <c r="J75" i="6" s="1"/>
  <c r="L75" i="6" s="1"/>
  <c r="B11" i="6"/>
  <c r="J11" i="6" s="1"/>
  <c r="L11" i="6" s="1"/>
  <c r="B4" i="6"/>
  <c r="J4" i="6" s="1"/>
  <c r="L4" i="6" s="1"/>
  <c r="B18" i="6"/>
  <c r="J18" i="6" s="1"/>
  <c r="L18" i="6" s="1"/>
  <c r="B14" i="6"/>
  <c r="J14" i="6" s="1"/>
  <c r="L14" i="6" s="1"/>
  <c r="B35" i="6"/>
  <c r="J35" i="6" s="1"/>
  <c r="L35" i="6" s="1"/>
  <c r="B56" i="6"/>
  <c r="J56" i="6" s="1"/>
  <c r="L56" i="6" s="1"/>
  <c r="B57" i="6"/>
  <c r="J57" i="6" s="1"/>
  <c r="L57" i="6" s="1"/>
  <c r="B24" i="6"/>
  <c r="J24" i="6" s="1"/>
  <c r="L24" i="6" s="1"/>
  <c r="B16" i="6"/>
  <c r="J16" i="6" s="1"/>
  <c r="L16" i="6" s="1"/>
  <c r="B30" i="6"/>
  <c r="J30" i="6" s="1"/>
  <c r="L30" i="6" s="1"/>
  <c r="B29" i="6"/>
  <c r="J29" i="6" s="1"/>
  <c r="L29" i="6" s="1"/>
  <c r="B26" i="6"/>
  <c r="J26" i="6" s="1"/>
  <c r="L26" i="6" s="1"/>
  <c r="B65" i="6"/>
  <c r="J65" i="6" s="1"/>
  <c r="L65" i="6" s="1"/>
  <c r="B70" i="6"/>
  <c r="J70" i="6" s="1"/>
  <c r="L70" i="6" s="1"/>
  <c r="B93" i="6"/>
  <c r="J93" i="6" s="1"/>
  <c r="L93" i="6" s="1"/>
  <c r="B12" i="6"/>
  <c r="J12" i="6" s="1"/>
  <c r="L12" i="6" s="1"/>
  <c r="B20" i="6"/>
  <c r="J20" i="6" s="1"/>
  <c r="L20" i="6" s="1"/>
  <c r="B66" i="6"/>
  <c r="J66" i="6" s="1"/>
  <c r="L66" i="6" s="1"/>
  <c r="B61" i="6"/>
  <c r="J61" i="6" s="1"/>
  <c r="L61" i="6" s="1"/>
  <c r="B8" i="6"/>
  <c r="J8" i="6" s="1"/>
  <c r="L8" i="6" s="1"/>
  <c r="B23" i="6"/>
  <c r="J23" i="6" s="1"/>
  <c r="L23" i="6" s="1"/>
  <c r="B22" i="6"/>
  <c r="J22" i="6" s="1"/>
  <c r="L22" i="6" s="1"/>
  <c r="B10" i="6"/>
  <c r="J10" i="6" s="1"/>
  <c r="L10" i="6" s="1"/>
  <c r="B68" i="6"/>
  <c r="J68" i="6" s="1"/>
  <c r="L68" i="6" s="1"/>
  <c r="B73" i="6"/>
  <c r="J73" i="6" s="1"/>
  <c r="L73" i="6" s="1"/>
  <c r="B40" i="6"/>
  <c r="J40" i="6" s="1"/>
  <c r="L40" i="6" s="1"/>
  <c r="B39" i="6"/>
  <c r="J39" i="6" s="1"/>
  <c r="L39" i="6" s="1"/>
  <c r="B83" i="6"/>
  <c r="J83" i="6" s="1"/>
  <c r="L83" i="6" s="1"/>
  <c r="B92" i="6"/>
  <c r="J92" i="6" s="1"/>
  <c r="L92" i="6" s="1"/>
  <c r="B86" i="6"/>
  <c r="J86" i="6" s="1"/>
  <c r="L86" i="6" s="1"/>
  <c r="B88" i="6"/>
  <c r="J88" i="6" s="1"/>
  <c r="L88" i="6" s="1"/>
  <c r="B48" i="6"/>
  <c r="J48" i="6" s="1"/>
  <c r="L48" i="6" s="1"/>
  <c r="B5" i="6"/>
  <c r="J5" i="6" s="1"/>
  <c r="L5" i="6" s="1"/>
  <c r="B34" i="6"/>
  <c r="J34" i="6" s="1"/>
  <c r="L34" i="6" s="1"/>
  <c r="B28" i="6"/>
  <c r="J28" i="6" s="1"/>
  <c r="L28" i="6" s="1"/>
  <c r="B13" i="6"/>
  <c r="J13" i="6" s="1"/>
  <c r="L13" i="6" s="1"/>
  <c r="B25" i="6"/>
  <c r="J25" i="6" s="1"/>
  <c r="L25" i="6" s="1"/>
  <c r="B38" i="6"/>
  <c r="J38" i="6" s="1"/>
  <c r="L38" i="6" s="1"/>
  <c r="B59" i="6"/>
  <c r="J59" i="6" s="1"/>
  <c r="L59" i="6" s="1"/>
  <c r="B52" i="6"/>
  <c r="J52" i="6" s="1"/>
  <c r="L52" i="6" s="1"/>
  <c r="B62" i="6"/>
  <c r="J62" i="6" s="1"/>
  <c r="L62" i="6" s="1"/>
  <c r="B72" i="6"/>
  <c r="J72" i="6" s="1"/>
  <c r="L72" i="6" s="1"/>
  <c r="B46" i="6"/>
  <c r="J46" i="6" s="1"/>
  <c r="L46" i="6" s="1"/>
  <c r="B71" i="6"/>
  <c r="J71" i="6" s="1"/>
  <c r="L71" i="6" s="1"/>
  <c r="B31" i="6"/>
  <c r="J31" i="6" s="1"/>
  <c r="L31" i="6" s="1"/>
  <c r="B82" i="6"/>
  <c r="J82" i="6" s="1"/>
  <c r="L82" i="6" s="1"/>
  <c r="B32" i="6"/>
  <c r="J32" i="6" s="1"/>
  <c r="L32" i="6" s="1"/>
  <c r="B64" i="6"/>
  <c r="J64" i="6" s="1"/>
  <c r="L64" i="6" s="1"/>
  <c r="B17" i="6"/>
  <c r="J17" i="6" s="1"/>
  <c r="L17" i="6" s="1"/>
  <c r="B63" i="6"/>
  <c r="J63" i="6" s="1"/>
  <c r="L63" i="6" s="1"/>
  <c r="B7" i="6"/>
  <c r="J7" i="6" s="1"/>
  <c r="L7" i="6" s="1"/>
  <c r="B67" i="6"/>
  <c r="J67" i="6" s="1"/>
  <c r="L67" i="6" s="1"/>
  <c r="B47" i="6"/>
  <c r="J47" i="6" s="1"/>
  <c r="L47" i="6" s="1"/>
  <c r="B69" i="6"/>
  <c r="J69" i="6" s="1"/>
  <c r="L69" i="6" s="1"/>
  <c r="B58" i="6"/>
  <c r="J58" i="6" s="1"/>
  <c r="L58" i="6" s="1"/>
  <c r="B87" i="6"/>
  <c r="J87" i="6" s="1"/>
  <c r="L87" i="6" s="1"/>
  <c r="B51" i="6"/>
  <c r="J51" i="6" s="1"/>
  <c r="L51" i="6" s="1"/>
  <c r="B49" i="6"/>
  <c r="J49" i="6" s="1"/>
  <c r="L49" i="6" s="1"/>
  <c r="B89" i="6"/>
  <c r="J89" i="6" s="1"/>
  <c r="L89" i="6" s="1"/>
  <c r="B81" i="6"/>
  <c r="J81" i="6" s="1"/>
  <c r="L81" i="6" s="1"/>
  <c r="B21" i="6"/>
  <c r="J21" i="6" s="1"/>
  <c r="L21" i="6" s="1"/>
  <c r="B33" i="6"/>
  <c r="J33" i="6" s="1"/>
  <c r="L33" i="6" s="1"/>
  <c r="B74" i="6"/>
  <c r="J74" i="6" s="1"/>
  <c r="L74" i="6" s="1"/>
  <c r="B80" i="6"/>
  <c r="J80" i="6" s="1"/>
  <c r="L80" i="6" s="1"/>
  <c r="B79" i="6"/>
  <c r="J79" i="6" s="1"/>
  <c r="L79" i="6" s="1"/>
  <c r="B78" i="6"/>
  <c r="J78" i="6" s="1"/>
  <c r="L78" i="6" s="1"/>
  <c r="B84" i="6"/>
  <c r="J84" i="6" s="1"/>
  <c r="L84" i="6" s="1"/>
  <c r="B27" i="6"/>
  <c r="J27" i="6" s="1"/>
  <c r="L27" i="6" s="1"/>
  <c r="B91" i="6"/>
  <c r="J91" i="6" s="1"/>
  <c r="L91" i="6" s="1"/>
  <c r="B77" i="6"/>
  <c r="J77" i="6" s="1"/>
  <c r="L77" i="6" s="1"/>
  <c r="B76" i="6"/>
  <c r="J76" i="6" s="1"/>
  <c r="L76" i="6" s="1"/>
  <c r="B44" i="6"/>
  <c r="J44" i="6" s="1"/>
  <c r="L44" i="6" s="1"/>
  <c r="B43" i="6"/>
  <c r="J43" i="6" s="1"/>
  <c r="L43" i="6" s="1"/>
  <c r="B45" i="6"/>
  <c r="J45" i="6" s="1"/>
  <c r="L45" i="6" s="1"/>
  <c r="B6" i="6"/>
  <c r="J6" i="6" s="1"/>
  <c r="L6" i="6" s="1"/>
  <c r="L37" i="6" l="1"/>
  <c r="H6" i="13"/>
  <c r="J3" i="6"/>
  <c r="L3" i="6" s="1"/>
  <c r="H2" i="13"/>
  <c r="G6" i="13"/>
  <c r="G5" i="13"/>
  <c r="G4" i="13"/>
  <c r="H3" i="13"/>
  <c r="G3" i="13"/>
  <c r="H4" i="13"/>
  <c r="G2" i="13"/>
  <c r="H5" i="13"/>
  <c r="H3" i="6"/>
  <c r="Q44" i="6"/>
  <c r="R44" i="6" s="1"/>
  <c r="S44" i="6" s="1"/>
  <c r="H44" i="6"/>
  <c r="Q64" i="6"/>
  <c r="R64" i="6" s="1"/>
  <c r="S64" i="6" s="1"/>
  <c r="H64" i="6"/>
  <c r="Q12" i="6"/>
  <c r="R12" i="6" s="1"/>
  <c r="S12" i="6" s="1"/>
  <c r="H12" i="6"/>
  <c r="Q87" i="6"/>
  <c r="R87" i="6" s="1"/>
  <c r="S87" i="6" s="1"/>
  <c r="H87" i="6"/>
  <c r="Q52" i="6"/>
  <c r="R52" i="6" s="1"/>
  <c r="S52" i="6" s="1"/>
  <c r="H52" i="6"/>
  <c r="Q48" i="6"/>
  <c r="R48" i="6" s="1"/>
  <c r="S48" i="6" s="1"/>
  <c r="H48" i="6"/>
  <c r="Q50" i="6"/>
  <c r="R50" i="6" s="1"/>
  <c r="S50" i="6" s="1"/>
  <c r="H50" i="6"/>
  <c r="Q59" i="6"/>
  <c r="R59" i="6" s="1"/>
  <c r="S59" i="6" s="1"/>
  <c r="H59" i="6"/>
  <c r="Q57" i="6"/>
  <c r="R57" i="6" s="1"/>
  <c r="S57" i="6" s="1"/>
  <c r="H57" i="6"/>
  <c r="Q77" i="6"/>
  <c r="R77" i="6" s="1"/>
  <c r="S77" i="6" s="1"/>
  <c r="H77" i="6"/>
  <c r="Q69" i="6"/>
  <c r="R69" i="6" s="1"/>
  <c r="S69" i="6" s="1"/>
  <c r="H69" i="6"/>
  <c r="Q82" i="6"/>
  <c r="R82" i="6" s="1"/>
  <c r="S82" i="6" s="1"/>
  <c r="H82" i="6"/>
  <c r="Q38" i="6"/>
  <c r="R38" i="6" s="1"/>
  <c r="S38" i="6" s="1"/>
  <c r="H38" i="6"/>
  <c r="Q86" i="6"/>
  <c r="R86" i="6" s="1"/>
  <c r="S86" i="6" s="1"/>
  <c r="H86" i="6"/>
  <c r="Q22" i="6"/>
  <c r="R22" i="6" s="1"/>
  <c r="S22" i="6" s="1"/>
  <c r="H22" i="6"/>
  <c r="Q70" i="6"/>
  <c r="R70" i="6" s="1"/>
  <c r="S70" i="6" s="1"/>
  <c r="H70" i="6"/>
  <c r="Q56" i="6"/>
  <c r="R56" i="6" s="1"/>
  <c r="S56" i="6" s="1"/>
  <c r="H56" i="6"/>
  <c r="Q15" i="6"/>
  <c r="R15" i="6" s="1"/>
  <c r="S15" i="6" s="1"/>
  <c r="H15" i="6"/>
  <c r="Q42" i="6"/>
  <c r="R42" i="6" s="1"/>
  <c r="S42" i="6" s="1"/>
  <c r="H42" i="6"/>
  <c r="Q68" i="6"/>
  <c r="R68" i="6" s="1"/>
  <c r="S68" i="6" s="1"/>
  <c r="H68" i="6"/>
  <c r="Q32" i="6"/>
  <c r="R32" i="6" s="1"/>
  <c r="S32" i="6" s="1"/>
  <c r="H32" i="6"/>
  <c r="Q88" i="6"/>
  <c r="R88" i="6" s="1"/>
  <c r="S88" i="6" s="1"/>
  <c r="H88" i="6"/>
  <c r="Q93" i="6"/>
  <c r="R93" i="6" s="1"/>
  <c r="S93" i="6" s="1"/>
  <c r="H93" i="6"/>
  <c r="Q33" i="6"/>
  <c r="R33" i="6" s="1"/>
  <c r="S33" i="6" s="1"/>
  <c r="H33" i="6"/>
  <c r="Q91" i="6"/>
  <c r="R91" i="6" s="1"/>
  <c r="S91" i="6" s="1"/>
  <c r="H91" i="6"/>
  <c r="Q21" i="6"/>
  <c r="R21" i="6" s="1"/>
  <c r="S21" i="6" s="1"/>
  <c r="H21" i="6"/>
  <c r="Q47" i="6"/>
  <c r="R47" i="6" s="1"/>
  <c r="S47" i="6" s="1"/>
  <c r="H47" i="6"/>
  <c r="Q31" i="6"/>
  <c r="R31" i="6" s="1"/>
  <c r="S31" i="6" s="1"/>
  <c r="H31" i="6"/>
  <c r="Q25" i="6"/>
  <c r="R25" i="6" s="1"/>
  <c r="S25" i="6" s="1"/>
  <c r="H25" i="6"/>
  <c r="Q92" i="6"/>
  <c r="R92" i="6" s="1"/>
  <c r="S92" i="6" s="1"/>
  <c r="H92" i="6"/>
  <c r="Q23" i="6"/>
  <c r="R23" i="6" s="1"/>
  <c r="S23" i="6" s="1"/>
  <c r="H23" i="6"/>
  <c r="Q65" i="6"/>
  <c r="R65" i="6" s="1"/>
  <c r="S65" i="6" s="1"/>
  <c r="H65" i="6"/>
  <c r="Q35" i="6"/>
  <c r="R35" i="6" s="1"/>
  <c r="S35" i="6" s="1"/>
  <c r="H35" i="6"/>
  <c r="Q55" i="6"/>
  <c r="R55" i="6" s="1"/>
  <c r="S55" i="6" s="1"/>
  <c r="H55" i="6"/>
  <c r="Q37" i="6"/>
  <c r="R37" i="6" s="1"/>
  <c r="S37" i="6" s="1"/>
  <c r="H37" i="6"/>
  <c r="Q24" i="6"/>
  <c r="R24" i="6" s="1"/>
  <c r="S24" i="6" s="1"/>
  <c r="H24" i="6"/>
  <c r="Q76" i="6"/>
  <c r="R76" i="6" s="1"/>
  <c r="S76" i="6" s="1"/>
  <c r="H76" i="6"/>
  <c r="Q74" i="6"/>
  <c r="R74" i="6" s="1"/>
  <c r="S74" i="6" s="1"/>
  <c r="H74" i="6"/>
  <c r="Q60" i="6"/>
  <c r="R60" i="6" s="1"/>
  <c r="S60" i="6" s="1"/>
  <c r="H60" i="6"/>
  <c r="Q27" i="6"/>
  <c r="R27" i="6" s="1"/>
  <c r="S27" i="6" s="1"/>
  <c r="H27" i="6"/>
  <c r="Q81" i="6"/>
  <c r="R81" i="6" s="1"/>
  <c r="S81" i="6" s="1"/>
  <c r="H81" i="6"/>
  <c r="Q67" i="6"/>
  <c r="R67" i="6" s="1"/>
  <c r="S67" i="6" s="1"/>
  <c r="H67" i="6"/>
  <c r="Q71" i="6"/>
  <c r="R71" i="6" s="1"/>
  <c r="S71" i="6" s="1"/>
  <c r="H71" i="6"/>
  <c r="Q13" i="6"/>
  <c r="R13" i="6" s="1"/>
  <c r="S13" i="6" s="1"/>
  <c r="H13" i="6"/>
  <c r="Q83" i="6"/>
  <c r="R83" i="6" s="1"/>
  <c r="S83" i="6" s="1"/>
  <c r="H83" i="6"/>
  <c r="Q8" i="6"/>
  <c r="R8" i="6" s="1"/>
  <c r="S8" i="6" s="1"/>
  <c r="H8" i="6"/>
  <c r="Q26" i="6"/>
  <c r="R26" i="6" s="1"/>
  <c r="S26" i="6" s="1"/>
  <c r="H26" i="6"/>
  <c r="Q14" i="6"/>
  <c r="R14" i="6" s="1"/>
  <c r="S14" i="6" s="1"/>
  <c r="H14" i="6"/>
  <c r="Q54" i="6"/>
  <c r="R54" i="6" s="1"/>
  <c r="S54" i="6" s="1"/>
  <c r="H54" i="6"/>
  <c r="Q85" i="6"/>
  <c r="R85" i="6" s="1"/>
  <c r="S85" i="6" s="1"/>
  <c r="H85" i="6"/>
  <c r="Q75" i="6"/>
  <c r="R75" i="6" s="1"/>
  <c r="S75" i="6" s="1"/>
  <c r="H75" i="6"/>
  <c r="Q58" i="6"/>
  <c r="R58" i="6" s="1"/>
  <c r="S58" i="6" s="1"/>
  <c r="H58" i="6"/>
  <c r="Q10" i="6"/>
  <c r="R10" i="6" s="1"/>
  <c r="S10" i="6" s="1"/>
  <c r="H10" i="6"/>
  <c r="Q41" i="6"/>
  <c r="R41" i="6" s="1"/>
  <c r="S41" i="6" s="1"/>
  <c r="H41" i="6"/>
  <c r="Q6" i="6"/>
  <c r="R6" i="6" s="1"/>
  <c r="S6" i="6" s="1"/>
  <c r="H6" i="6"/>
  <c r="Q84" i="6"/>
  <c r="R84" i="6" s="1"/>
  <c r="S84" i="6" s="1"/>
  <c r="H84" i="6"/>
  <c r="Q89" i="6"/>
  <c r="R89" i="6" s="1"/>
  <c r="S89" i="6" s="1"/>
  <c r="H89" i="6"/>
  <c r="Q7" i="6"/>
  <c r="R7" i="6" s="1"/>
  <c r="S7" i="6" s="1"/>
  <c r="H7" i="6"/>
  <c r="Q46" i="6"/>
  <c r="R46" i="6" s="1"/>
  <c r="S46" i="6" s="1"/>
  <c r="H46" i="6"/>
  <c r="Q28" i="6"/>
  <c r="R28" i="6" s="1"/>
  <c r="S28" i="6" s="1"/>
  <c r="H28" i="6"/>
  <c r="Q39" i="6"/>
  <c r="R39" i="6" s="1"/>
  <c r="S39" i="6" s="1"/>
  <c r="H39" i="6"/>
  <c r="Q61" i="6"/>
  <c r="R61" i="6" s="1"/>
  <c r="S61" i="6" s="1"/>
  <c r="H61" i="6"/>
  <c r="Q29" i="6"/>
  <c r="R29" i="6" s="1"/>
  <c r="S29" i="6" s="1"/>
  <c r="H29" i="6"/>
  <c r="Q18" i="6"/>
  <c r="R18" i="6" s="1"/>
  <c r="S18" i="6" s="1"/>
  <c r="H18" i="6"/>
  <c r="Q90" i="6"/>
  <c r="R90" i="6" s="1"/>
  <c r="S90" i="6" s="1"/>
  <c r="H90" i="6"/>
  <c r="Q80" i="6"/>
  <c r="R80" i="6" s="1"/>
  <c r="S80" i="6" s="1"/>
  <c r="H80" i="6"/>
  <c r="Q45" i="6"/>
  <c r="R45" i="6" s="1"/>
  <c r="S45" i="6" s="1"/>
  <c r="H45" i="6"/>
  <c r="Q78" i="6"/>
  <c r="R78" i="6" s="1"/>
  <c r="S78" i="6" s="1"/>
  <c r="H78" i="6"/>
  <c r="Q49" i="6"/>
  <c r="R49" i="6" s="1"/>
  <c r="S49" i="6" s="1"/>
  <c r="H49" i="6"/>
  <c r="Q63" i="6"/>
  <c r="R63" i="6" s="1"/>
  <c r="S63" i="6" s="1"/>
  <c r="H63" i="6"/>
  <c r="Q72" i="6"/>
  <c r="R72" i="6" s="1"/>
  <c r="S72" i="6" s="1"/>
  <c r="H72" i="6"/>
  <c r="Q34" i="6"/>
  <c r="R34" i="6" s="1"/>
  <c r="S34" i="6" s="1"/>
  <c r="H34" i="6"/>
  <c r="Q40" i="6"/>
  <c r="R40" i="6" s="1"/>
  <c r="S40" i="6" s="1"/>
  <c r="H40" i="6"/>
  <c r="Q66" i="6"/>
  <c r="R66" i="6" s="1"/>
  <c r="S66" i="6" s="1"/>
  <c r="H66" i="6"/>
  <c r="Q30" i="6"/>
  <c r="R30" i="6" s="1"/>
  <c r="S30" i="6" s="1"/>
  <c r="H30" i="6"/>
  <c r="Q4" i="6"/>
  <c r="R4" i="6" s="1"/>
  <c r="S4" i="6" s="1"/>
  <c r="H4" i="6"/>
  <c r="Q19" i="6"/>
  <c r="R19" i="6" s="1"/>
  <c r="S19" i="6" s="1"/>
  <c r="H19" i="6"/>
  <c r="Q9" i="6"/>
  <c r="R9" i="6" s="1"/>
  <c r="S9" i="6" s="1"/>
  <c r="H9" i="6"/>
  <c r="Q43" i="6"/>
  <c r="R43" i="6" s="1"/>
  <c r="S43" i="6" s="1"/>
  <c r="H43" i="6"/>
  <c r="Q79" i="6"/>
  <c r="R79" i="6" s="1"/>
  <c r="S79" i="6" s="1"/>
  <c r="H79" i="6"/>
  <c r="Q51" i="6"/>
  <c r="R51" i="6" s="1"/>
  <c r="S51" i="6" s="1"/>
  <c r="H51" i="6"/>
  <c r="Q17" i="6"/>
  <c r="R17" i="6" s="1"/>
  <c r="S17" i="6" s="1"/>
  <c r="H17" i="6"/>
  <c r="Q62" i="6"/>
  <c r="R62" i="6" s="1"/>
  <c r="S62" i="6" s="1"/>
  <c r="H62" i="6"/>
  <c r="Q5" i="6"/>
  <c r="R5" i="6" s="1"/>
  <c r="S5" i="6" s="1"/>
  <c r="H5" i="6"/>
  <c r="Q73" i="6"/>
  <c r="R73" i="6" s="1"/>
  <c r="S73" i="6" s="1"/>
  <c r="H73" i="6"/>
  <c r="Q20" i="6"/>
  <c r="R20" i="6" s="1"/>
  <c r="S20" i="6" s="1"/>
  <c r="H20" i="6"/>
  <c r="Q16" i="6"/>
  <c r="R16" i="6" s="1"/>
  <c r="S16" i="6" s="1"/>
  <c r="H16" i="6"/>
  <c r="Q11" i="6"/>
  <c r="R11" i="6" s="1"/>
  <c r="S11" i="6" s="1"/>
  <c r="H11" i="6"/>
  <c r="Q53" i="6"/>
  <c r="R53" i="6" s="1"/>
  <c r="S53" i="6" s="1"/>
  <c r="H53" i="6"/>
  <c r="Q3" i="6"/>
  <c r="R3" i="6" s="1"/>
  <c r="S3" i="6" s="1"/>
  <c r="C6" i="13"/>
  <c r="C2" i="13"/>
  <c r="C4" i="13"/>
  <c r="C5" i="13"/>
  <c r="C3" i="13"/>
  <c r="L1" i="6" l="1"/>
  <c r="C56" i="9"/>
  <c r="J1" i="6"/>
  <c r="C72" i="9"/>
  <c r="C104" i="9"/>
  <c r="C112" i="9" s="1"/>
  <c r="E104" i="9"/>
  <c r="E112" i="9" s="1"/>
  <c r="C92" i="9"/>
  <c r="C100" i="9" s="1"/>
  <c r="D104" i="9"/>
  <c r="D112" i="9" s="1"/>
</calcChain>
</file>

<file path=xl/sharedStrings.xml><?xml version="1.0" encoding="utf-8"?>
<sst xmlns="http://schemas.openxmlformats.org/spreadsheetml/2006/main" count="7472" uniqueCount="910">
  <si>
    <t xml:space="preserve"> </t>
  </si>
  <si>
    <t>COMPANHIA PROVÍNCIA DE SECURITIZAÇÃO</t>
  </si>
  <si>
    <t>Performance Mensal |CRI_94E01S_SWISS PARK</t>
  </si>
  <si>
    <t>Mês ano referencia</t>
  </si>
  <si>
    <t>ID da Carteira</t>
  </si>
  <si>
    <t>CRI_94E01S_SWISS PARK</t>
  </si>
  <si>
    <t>Número de contratos ativos</t>
  </si>
  <si>
    <t>Total Empreendimento</t>
  </si>
  <si>
    <t>Esperado a receber no Mês de Juros</t>
  </si>
  <si>
    <t>Esperado de receber no Mês de Amortização</t>
  </si>
  <si>
    <t>Esperado a receber no Mês de Seguros</t>
  </si>
  <si>
    <t>Esperado a Receber no Mês Tx Administração</t>
  </si>
  <si>
    <t>Recebido no Mês de parcelas do Mês - Juros</t>
  </si>
  <si>
    <t>Recebido no Mês de parcelas do Mês - Amortização</t>
  </si>
  <si>
    <t>Recebido no Mês de parcelas do Mês - Seguros</t>
  </si>
  <si>
    <t>Recebido no Mês de parcelas do Mês - Tx Adm</t>
  </si>
  <si>
    <t xml:space="preserve">Recebido no Mês de Antecipação - Juros </t>
  </si>
  <si>
    <t xml:space="preserve">Recebido no Mês de Antecipação - Amortização </t>
  </si>
  <si>
    <t>Recebido no Mês de Antecipação - Seguro</t>
  </si>
  <si>
    <t>Recebido no Mês de Antecipação - Tx Adm</t>
  </si>
  <si>
    <t>Recebido no mês de Inadimplência - Juros</t>
  </si>
  <si>
    <t>Recebido no mês de Inadimplência - Amortização</t>
  </si>
  <si>
    <t>Recebido no mês de Inadimplência - Seguro</t>
  </si>
  <si>
    <t>Recebido no mês de Inadimplência - Tx Adm</t>
  </si>
  <si>
    <t>Rebebido no mês de Inadimplência - Tx de Cobrança</t>
  </si>
  <si>
    <t>Recebido no Mês de Juros e Mora</t>
  </si>
  <si>
    <t>Saldo devedor da carteira Adimplente pré evento do mês</t>
  </si>
  <si>
    <t>Saldo devedor da carteira Inadimplente pré evento do mês</t>
  </si>
  <si>
    <t>Saldo devedor da carteira Adimplente pós evento do mês</t>
  </si>
  <si>
    <t>Saldo devedor da carteira Inadimplente pós evento do mês</t>
  </si>
  <si>
    <t>Saldo Inadimplência Mês</t>
  </si>
  <si>
    <t>Saldo Inadimplência Geral</t>
  </si>
  <si>
    <t>Vencidos E Não Pagos Até 30 Dias</t>
  </si>
  <si>
    <t>Vencidos E Não Pagos De 31 A 60 Dias</t>
  </si>
  <si>
    <t>Vencidos E Não Pagos De 61 A 90 Dias</t>
  </si>
  <si>
    <t>Vencidos E Não Pagos De 91 A 120 Dias</t>
  </si>
  <si>
    <t>Vencidos E Não Pagos De 121 A 150 Dias</t>
  </si>
  <si>
    <t>Vencidos E Não Pagos De 151 A 180 Dias</t>
  </si>
  <si>
    <t>Vencidos E Não Pagos Acima De 180 Dias</t>
  </si>
  <si>
    <t>Pagos Antecipadamente Até 30 Dias</t>
  </si>
  <si>
    <t>Pagos Antecipadamente De 31 A 60 Dias</t>
  </si>
  <si>
    <t>Pagos Antecipadamente De 61 A 90 Dias</t>
  </si>
  <si>
    <t>Pagos Antecipadamente De 91 A 120 Dias</t>
  </si>
  <si>
    <t>Pagos Antecipadamente De 121 A 150 Dias</t>
  </si>
  <si>
    <t>Pagos Antecipadamente De 151 A 180 Dias</t>
  </si>
  <si>
    <t>Pagos Antecipadamente Acima De 180 Dias</t>
  </si>
  <si>
    <t>Créditos Vinculados Até 30 Dias</t>
  </si>
  <si>
    <t>Créditos Vinculados De 31 A 60 Dias</t>
  </si>
  <si>
    <t>Créditos Vinculados De 61 A 90 Dias</t>
  </si>
  <si>
    <t>Créditos Vinculados De 91 A 120 Dias</t>
  </si>
  <si>
    <t>Créditos Vinculados De 121 A 150 Dias</t>
  </si>
  <si>
    <t>Créditos Vinculados De 151 A 180 Dias</t>
  </si>
  <si>
    <t>Créditos Vinculados Acima De 180 Dias</t>
  </si>
  <si>
    <t>Valor das garantias incorporadas ao PL do CRI</t>
  </si>
  <si>
    <t>Valor total de pré-pagamento no mês(Amort.+ juros)</t>
  </si>
  <si>
    <t>Saldo devedor Total</t>
  </si>
  <si>
    <t>Devedor (&gt;= 20%) Nome 1</t>
  </si>
  <si>
    <t>Devedor (&gt;= 20%) CPF/CNPJ 1</t>
  </si>
  <si>
    <t>Devedor (&gt;= 20%) Saldo 1</t>
  </si>
  <si>
    <t>Devedor (&gt;= 20%) Nome 2</t>
  </si>
  <si>
    <t/>
  </si>
  <si>
    <t>Devedor (&gt;= 20%) CPF/CNPJ 2</t>
  </si>
  <si>
    <t>Devedor (&gt;= 20%) Saldo 2</t>
  </si>
  <si>
    <t>Devedor (&gt;= 20%) Nome 3</t>
  </si>
  <si>
    <t>Devedor (&gt;= 20%) CPF/CNPJ 3</t>
  </si>
  <si>
    <t>Devedor (&gt;= 20%) Saldo 3</t>
  </si>
  <si>
    <t>Devedor (&gt;= 20%) Nome 4</t>
  </si>
  <si>
    <t>Devedor (&gt;= 20%) CPF/CNPJ 4</t>
  </si>
  <si>
    <t>Devedor (&gt;= 20%) Saldo 4</t>
  </si>
  <si>
    <t>Devedor (&gt;= 20%) Nome 5</t>
  </si>
  <si>
    <t>Devedor (&gt;= 20%) CPF/CNPJ 5</t>
  </si>
  <si>
    <t>Devedor (&gt;= 20%) Saldo 5</t>
  </si>
  <si>
    <t>LTV</t>
  </si>
  <si>
    <t>Duration Carteira (Anos)</t>
  </si>
  <si>
    <t>Duration Carteira (Meses)</t>
  </si>
  <si>
    <t>Taxa Média da Carteira</t>
  </si>
  <si>
    <t>Saldo Devedor maiores devedores</t>
  </si>
  <si>
    <t>Cod</t>
  </si>
  <si>
    <t xml:space="preserve">Contrato </t>
  </si>
  <si>
    <t>Nome</t>
  </si>
  <si>
    <t>Total à Pagar Com/ Encargos</t>
  </si>
  <si>
    <t>Fluxo Futuro - (Parcelas Vincendas)</t>
  </si>
  <si>
    <t>Filipe Junio De Oliveira</t>
  </si>
  <si>
    <t>Thiago Da Costa Moreira</t>
  </si>
  <si>
    <t>Michael Molina</t>
  </si>
  <si>
    <t>Camila Moreira De Queiroz Alencar</t>
  </si>
  <si>
    <t>Jorge Miguel Gonzales Dutra</t>
  </si>
  <si>
    <t>Luciene Cassia Viana</t>
  </si>
  <si>
    <t>Moises Elias De Souza Alves</t>
  </si>
  <si>
    <t>Joao Vitor Florian</t>
  </si>
  <si>
    <t>Pamella Suelley Gino Ribeiro</t>
  </si>
  <si>
    <t>Fabiana Faria Flor Sabino</t>
  </si>
  <si>
    <t>Saldo Devedor</t>
  </si>
  <si>
    <t>Saldo Devedor dos creditos em atraso</t>
  </si>
  <si>
    <t>Valor Total</t>
  </si>
  <si>
    <t>Saldo Devedor dos creditos em atraso -  Por Parcela</t>
  </si>
  <si>
    <t>Total das Parcelas Vencida C/ Encargos</t>
  </si>
  <si>
    <t>Total à Pagar c/ Encargos</t>
  </si>
  <si>
    <t>01 - Uma Parcela</t>
  </si>
  <si>
    <t>02 - Duas Parcelas</t>
  </si>
  <si>
    <t>03 - Três Parcelas</t>
  </si>
  <si>
    <t>04 - Quatro Parcelas</t>
  </si>
  <si>
    <t>05 - Cinco Parcelas</t>
  </si>
  <si>
    <t>06 - Seis parcelas</t>
  </si>
  <si>
    <t>Maior que seis parcelas</t>
  </si>
  <si>
    <t>Crédito</t>
  </si>
  <si>
    <t>Maior Valor</t>
  </si>
  <si>
    <t>Saldo devedor</t>
  </si>
  <si>
    <t>Qtade parcelas Atraso</t>
  </si>
  <si>
    <t>Inadimplencia</t>
  </si>
  <si>
    <t>VP</t>
  </si>
  <si>
    <t>Relatório Consolidado</t>
  </si>
  <si>
    <t>Base do relatório Mensal</t>
  </si>
  <si>
    <t>Março/2025</t>
  </si>
  <si>
    <t>Total de unidades ativas</t>
  </si>
  <si>
    <t>Total de clientes quitados</t>
  </si>
  <si>
    <t>Recebimentos</t>
  </si>
  <si>
    <t>A receber (mês)</t>
  </si>
  <si>
    <t>Valor recebido total</t>
  </si>
  <si>
    <t>Diferença Recebimento Total x Recebimento Mês</t>
  </si>
  <si>
    <t>Recebimento Regular</t>
  </si>
  <si>
    <t>Antecipação</t>
  </si>
  <si>
    <t>Recebimento em atraso</t>
  </si>
  <si>
    <t>Inadimplência</t>
  </si>
  <si>
    <t>Inadimplência (mês)</t>
  </si>
  <si>
    <t>Inadimplência total</t>
  </si>
  <si>
    <t>No Parcela</t>
  </si>
  <si>
    <t>No Contrato</t>
  </si>
  <si>
    <t>Nome do mutuário</t>
  </si>
  <si>
    <t>CPF/CNPJ</t>
  </si>
  <si>
    <t>Taxa de Juros</t>
  </si>
  <si>
    <t>Carteira</t>
  </si>
  <si>
    <t>Empreendimento</t>
  </si>
  <si>
    <t>Data de Vencimento Original</t>
  </si>
  <si>
    <t>Data de Pagamento</t>
  </si>
  <si>
    <t>Data do Crédito</t>
  </si>
  <si>
    <t>Dif. de Dias</t>
  </si>
  <si>
    <t>Valor Original</t>
  </si>
  <si>
    <t>Valor Creditado</t>
  </si>
  <si>
    <t>Valor Parceiro</t>
  </si>
  <si>
    <t>Multa</t>
  </si>
  <si>
    <t>Juros de Mora</t>
  </si>
  <si>
    <t>Seguro</t>
  </si>
  <si>
    <t>Dif de Parcela</t>
  </si>
  <si>
    <t>Dif Parcela Creditada</t>
  </si>
  <si>
    <t>Taxa de Gestão</t>
  </si>
  <si>
    <t>Tipo de Recebimento</t>
  </si>
  <si>
    <t>Mês</t>
  </si>
  <si>
    <t>OBS</t>
  </si>
  <si>
    <t>MIP</t>
  </si>
  <si>
    <t>DFI</t>
  </si>
  <si>
    <t>Amortização Creditada</t>
  </si>
  <si>
    <t>Juros Creditado</t>
  </si>
  <si>
    <t>MIP Creditado</t>
  </si>
  <si>
    <t>DFI Creditado</t>
  </si>
  <si>
    <t>Diferença Parcela Creditada</t>
  </si>
  <si>
    <t>Gestão Creditada</t>
  </si>
  <si>
    <t>Multa Creditada</t>
  </si>
  <si>
    <t>Mora Creditada</t>
  </si>
  <si>
    <t>Resíduo Parcela</t>
  </si>
  <si>
    <t>Total</t>
  </si>
  <si>
    <t>Check Recebimento</t>
  </si>
  <si>
    <t>Status Venda</t>
  </si>
  <si>
    <t>Sidney Humberto De Souza</t>
  </si>
  <si>
    <t>015.841.711-97</t>
  </si>
  <si>
    <t>SWISS PARK ANAPOLIS</t>
  </si>
  <si>
    <t>Swiss Park Zurich - Anápolis</t>
  </si>
  <si>
    <t>Mar/2025</t>
  </si>
  <si>
    <t>Adimplente</t>
  </si>
  <si>
    <t>Parcelado</t>
  </si>
  <si>
    <t>Victor Hugo Gomes Da Silva</t>
  </si>
  <si>
    <t>029.838.141-90</t>
  </si>
  <si>
    <t>Flavia Silva Costa Galgane</t>
  </si>
  <si>
    <t>023.803.371-60</t>
  </si>
  <si>
    <t>Guilherme Galgane Ferreira Ribeiro</t>
  </si>
  <si>
    <t>017.100.711-50</t>
  </si>
  <si>
    <t>Samuel Yohei Kudo Da Silva</t>
  </si>
  <si>
    <t>037.301.931-98</t>
  </si>
  <si>
    <t>Ronimiller Ferreira Franca</t>
  </si>
  <si>
    <t>931.002.481-04</t>
  </si>
  <si>
    <t>Pagos Antecipadamente Acima de 180 Dias</t>
  </si>
  <si>
    <t>Alexandre Magno De Carvalho</t>
  </si>
  <si>
    <t>037.957.411-06</t>
  </si>
  <si>
    <t>Iolanda Perez Marques</t>
  </si>
  <si>
    <t>375.747.011-72</t>
  </si>
  <si>
    <t>Talyta Galgane Ferreira Ribeiro</t>
  </si>
  <si>
    <t>017.005.871-96</t>
  </si>
  <si>
    <t>Lucas Galgane Ferreira Ribeiro</t>
  </si>
  <si>
    <t>017.005.911-18</t>
  </si>
  <si>
    <t>Anna Paula Vieira De Sousa Alves</t>
  </si>
  <si>
    <t>034.186.701-21</t>
  </si>
  <si>
    <t>Nilton Elias Martins Junior</t>
  </si>
  <si>
    <t>960.061.021-53</t>
  </si>
  <si>
    <t>Valmir Gonçalves Ferreira</t>
  </si>
  <si>
    <t>591.403.801-49</t>
  </si>
  <si>
    <t>Osmair Batista De Araujo Junior</t>
  </si>
  <si>
    <t>974.265.631-20</t>
  </si>
  <si>
    <t>Evimar Antonio Da Silva</t>
  </si>
  <si>
    <t>435.123.211-00</t>
  </si>
  <si>
    <t>Lisieux Jose Borges</t>
  </si>
  <si>
    <t>351.103.926-68</t>
  </si>
  <si>
    <t>Renan Santos Portes</t>
  </si>
  <si>
    <t>009.517.511-31</t>
  </si>
  <si>
    <t>Rafael Dos Reis Domingues</t>
  </si>
  <si>
    <t>029.174.781-79</t>
  </si>
  <si>
    <t>Zenith Diagnósticos E Terapias Complementares Ltda</t>
  </si>
  <si>
    <t>30.015.482/0001-14</t>
  </si>
  <si>
    <t>Herson Aguiar Palhano</t>
  </si>
  <si>
    <t>005.216.051-30</t>
  </si>
  <si>
    <t>Maria Iraci De Aguiar Palhano</t>
  </si>
  <si>
    <t>165.599.401-87</t>
  </si>
  <si>
    <t>Emerson Moura Rodrigues</t>
  </si>
  <si>
    <t>021.428.271-60</t>
  </si>
  <si>
    <t>Naara Sabrine Vaz De Almeida</t>
  </si>
  <si>
    <t>046.415.541-02</t>
  </si>
  <si>
    <t>011.205.931-74</t>
  </si>
  <si>
    <t>Gabriel Jose Caixeta</t>
  </si>
  <si>
    <t>012.144.191-19</t>
  </si>
  <si>
    <t>Rodrigo Luiz Barbosa Da Silva</t>
  </si>
  <si>
    <t>040.322.191-92</t>
  </si>
  <si>
    <t>Andreyve Vieira Melo</t>
  </si>
  <si>
    <t>019.961.151-38</t>
  </si>
  <si>
    <t>Rafaela Lima Rodrigues</t>
  </si>
  <si>
    <t>700.906.771-61</t>
  </si>
  <si>
    <t>Christian Alexandre Pereira</t>
  </si>
  <si>
    <t>797.173.571-53</t>
  </si>
  <si>
    <t>Claudio Carvalho Machado</t>
  </si>
  <si>
    <t>576.129.351-04</t>
  </si>
  <si>
    <t>Anderson Goncalves Moreira</t>
  </si>
  <si>
    <t>731.599.561-72</t>
  </si>
  <si>
    <t>Até 30 Dias</t>
  </si>
  <si>
    <t>Dennys Augusto De Novais Monteiro</t>
  </si>
  <si>
    <t>000.885.031-35</t>
  </si>
  <si>
    <t>Clary Merces De Oliveira Machado</t>
  </si>
  <si>
    <t>617.316.171-00</t>
  </si>
  <si>
    <t>Paulo Henrique Rodrigues Souza</t>
  </si>
  <si>
    <t>043.878.541-03</t>
  </si>
  <si>
    <t>Heber Guimaraes Da Cunha</t>
  </si>
  <si>
    <t>766.927.601-00</t>
  </si>
  <si>
    <t>Jonatas Guimaraes Da Cunha</t>
  </si>
  <si>
    <t>814.407.231-68</t>
  </si>
  <si>
    <t>Ancor Construtora Ltda</t>
  </si>
  <si>
    <t>28.241.797/0001-38</t>
  </si>
  <si>
    <t>Daniel Silva Ferreira</t>
  </si>
  <si>
    <t>985.431.721-87</t>
  </si>
  <si>
    <t>222.832.808-18</t>
  </si>
  <si>
    <t>Eliane Pereira Dos Santos</t>
  </si>
  <si>
    <t>216.043.801-44</t>
  </si>
  <si>
    <t>Leonardo Carlos Pinto</t>
  </si>
  <si>
    <t>820.169.251-91</t>
  </si>
  <si>
    <t>Alysson De Almeida Miclos</t>
  </si>
  <si>
    <t>923.842.691-00</t>
  </si>
  <si>
    <t>Pauline Taveira Sociedade Individual De Advocacia</t>
  </si>
  <si>
    <t>27.641.270/0001-38</t>
  </si>
  <si>
    <t>Lucas Garcia Oliveira</t>
  </si>
  <si>
    <t>253.190.908-70</t>
  </si>
  <si>
    <t>Vilson Balduino Soares</t>
  </si>
  <si>
    <t>882.481.001-20</t>
  </si>
  <si>
    <t>Lilia Maia Da Silva Campos</t>
  </si>
  <si>
    <t>917.572.581-91</t>
  </si>
  <si>
    <t>753.943.751-00</t>
  </si>
  <si>
    <t>Ivan Jose Miranda Junior</t>
  </si>
  <si>
    <t>956.843.281-72</t>
  </si>
  <si>
    <t>857.816.301-04</t>
  </si>
  <si>
    <t>Sandro Jose Rosa</t>
  </si>
  <si>
    <t>547.471.041-00</t>
  </si>
  <si>
    <t>Paulo Henrique Santana Ferreira</t>
  </si>
  <si>
    <t>028.562.961-14</t>
  </si>
  <si>
    <t>Diego De Lira Reis</t>
  </si>
  <si>
    <t>015.147.950-00</t>
  </si>
  <si>
    <t>936.975.461-04</t>
  </si>
  <si>
    <t>Fabio Gonçalves Dos Reis</t>
  </si>
  <si>
    <t>907.392.721-87</t>
  </si>
  <si>
    <t>Danilo Lourenço Abrão De Alencar</t>
  </si>
  <si>
    <t>702.141.861-21</t>
  </si>
  <si>
    <t>Marcelo Zanini De Oliveira E Silva</t>
  </si>
  <si>
    <t>713.733.651-53</t>
  </si>
  <si>
    <t>Pedro Henrique Melazo Ribeiro</t>
  </si>
  <si>
    <t>037.302.851-22</t>
  </si>
  <si>
    <t>Fabio Rodrigues Bino</t>
  </si>
  <si>
    <t>306.664.648-39</t>
  </si>
  <si>
    <t>Cris Imoveis Ltda</t>
  </si>
  <si>
    <t>15.796.093/0001-80</t>
  </si>
  <si>
    <t>Camilo El Bazi Filho</t>
  </si>
  <si>
    <t>757.022.151-68</t>
  </si>
  <si>
    <t>Jose Marcos De Oliveira</t>
  </si>
  <si>
    <t>556.912.341-53</t>
  </si>
  <si>
    <t>Eder De Souza Ramos</t>
  </si>
  <si>
    <t>001.564.331-09</t>
  </si>
  <si>
    <t>Gabriel Nascimento Melazo Ribeiro</t>
  </si>
  <si>
    <t>038.700.121-29</t>
  </si>
  <si>
    <t>Guilherme Pansani Silva</t>
  </si>
  <si>
    <t>035.250.341-64</t>
  </si>
  <si>
    <t>036.528.931-07</t>
  </si>
  <si>
    <t>006.433.111-30</t>
  </si>
  <si>
    <t>Fernando Canedo De Paula Silveira</t>
  </si>
  <si>
    <t>022.141.751-64</t>
  </si>
  <si>
    <t>Simone De Souza Santos Rabelo</t>
  </si>
  <si>
    <t>004.185.046-79</t>
  </si>
  <si>
    <t>Paulo Gabriel Fontoura Ferreira</t>
  </si>
  <si>
    <t>031.444.551-05</t>
  </si>
  <si>
    <t>Hawa Khaled Abou Chakra</t>
  </si>
  <si>
    <t>696.610.061-72</t>
  </si>
  <si>
    <t>Marcio Gabriel Teixeira</t>
  </si>
  <si>
    <t>655.920.691-20</t>
  </si>
  <si>
    <t>Nilza Raquel Silva</t>
  </si>
  <si>
    <t>023.016.551-64</t>
  </si>
  <si>
    <t>Debora De Oliveira Canedo</t>
  </si>
  <si>
    <t>037.963.933-57</t>
  </si>
  <si>
    <t>Joao Marcos Do Vale</t>
  </si>
  <si>
    <t>701.005.471-17</t>
  </si>
  <si>
    <t>Pablo Henrique De Andrade Costa</t>
  </si>
  <si>
    <t>047.423.371-58</t>
  </si>
  <si>
    <t>Elizabeth De Souza Santos</t>
  </si>
  <si>
    <t>865.149.381-91</t>
  </si>
  <si>
    <t>020.314.361-20</t>
  </si>
  <si>
    <t>042.851.991-14</t>
  </si>
  <si>
    <t>054.505.581-47</t>
  </si>
  <si>
    <t>Joao Paulo Virgilio Marinho Martins</t>
  </si>
  <si>
    <t>897.795.922-53</t>
  </si>
  <si>
    <t>Fábio Rodrigues Ribeiro</t>
  </si>
  <si>
    <t>301.855.668-20</t>
  </si>
  <si>
    <t>Data Crédito</t>
  </si>
  <si>
    <t>Fechamento</t>
  </si>
  <si>
    <t>Extrato</t>
  </si>
  <si>
    <t>Diferença</t>
  </si>
  <si>
    <t>Obs</t>
  </si>
  <si>
    <t>01/03/2025</t>
  </si>
  <si>
    <t>02/03/2025</t>
  </si>
  <si>
    <t>03/03/2025</t>
  </si>
  <si>
    <t>04/03/2025</t>
  </si>
  <si>
    <t>05/03/2025</t>
  </si>
  <si>
    <t>06/03/2025</t>
  </si>
  <si>
    <t>07/03/2025</t>
  </si>
  <si>
    <t>08/03/2025</t>
  </si>
  <si>
    <t>09/03/2025</t>
  </si>
  <si>
    <t>10/03/2025</t>
  </si>
  <si>
    <t>11/03/2025</t>
  </si>
  <si>
    <t>12/03/2025</t>
  </si>
  <si>
    <t>13/03/2025</t>
  </si>
  <si>
    <t>14/03/2025</t>
  </si>
  <si>
    <t>15/03/2025</t>
  </si>
  <si>
    <t>16/03/2025</t>
  </si>
  <si>
    <t>17/03/2025</t>
  </si>
  <si>
    <t>18/03/2025</t>
  </si>
  <si>
    <t>19/03/2025</t>
  </si>
  <si>
    <t>20/03/2025</t>
  </si>
  <si>
    <t>21/03/2025</t>
  </si>
  <si>
    <t>22/03/2025</t>
  </si>
  <si>
    <t>23/03/2025</t>
  </si>
  <si>
    <t>24/03/2025</t>
  </si>
  <si>
    <t>25/03/2025</t>
  </si>
  <si>
    <t>26/03/2025</t>
  </si>
  <si>
    <t>27/03/2025</t>
  </si>
  <si>
    <t>28/03/2025</t>
  </si>
  <si>
    <t>29/03/2025</t>
  </si>
  <si>
    <t>30/03/2025</t>
  </si>
  <si>
    <t>31/03/2025</t>
  </si>
  <si>
    <t>01/04/2025</t>
  </si>
  <si>
    <t>Nome do Mutuáriuo</t>
  </si>
  <si>
    <t>CPF</t>
  </si>
  <si>
    <t>No parcela</t>
  </si>
  <si>
    <t>Amortização Corrigida</t>
  </si>
  <si>
    <t>Juros Corrigido</t>
  </si>
  <si>
    <t>Valor de Gestão Corrigido</t>
  </si>
  <si>
    <t>Dif. de Parcela</t>
  </si>
  <si>
    <t>Mora</t>
  </si>
  <si>
    <t>Total Corrigido</t>
  </si>
  <si>
    <t>Dias em aberto</t>
  </si>
  <si>
    <t>Id do Crédito</t>
  </si>
  <si>
    <t>Faixa de Atraso</t>
  </si>
  <si>
    <t>Status</t>
  </si>
  <si>
    <t>Menor que 30 Dias</t>
  </si>
  <si>
    <t>Vencidos e Não Pagos Até 30 Dias</t>
  </si>
  <si>
    <t>Cod Chronos</t>
  </si>
  <si>
    <t>Contrato</t>
  </si>
  <si>
    <t>Taxa</t>
  </si>
  <si>
    <t>Elegibilidade</t>
  </si>
  <si>
    <t>Meses Remanescentes</t>
  </si>
  <si>
    <t>VP Fluxo Futuro</t>
  </si>
  <si>
    <t>Classificação</t>
  </si>
  <si>
    <t>Saldo Devedor PDD</t>
  </si>
  <si>
    <t>Saldo Devedor Taxa Cessão</t>
  </si>
  <si>
    <t>Média R$ m²</t>
  </si>
  <si>
    <t>Área M²</t>
  </si>
  <si>
    <t>Valor De Venda Atualizado</t>
  </si>
  <si>
    <t xml:space="preserve">LTV % </t>
  </si>
  <si>
    <t>04/2025</t>
  </si>
  <si>
    <t>05/2025</t>
  </si>
  <si>
    <t>06/2025</t>
  </si>
  <si>
    <t>07/2025</t>
  </si>
  <si>
    <t>08/2025</t>
  </si>
  <si>
    <t>09/2025</t>
  </si>
  <si>
    <t>10/2025</t>
  </si>
  <si>
    <t>11/2025</t>
  </si>
  <si>
    <t>12/2025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</si>
  <si>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</si>
  <si>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</si>
  <si>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</si>
  <si>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</si>
  <si>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</si>
  <si>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</si>
  <si>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</si>
  <si>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</si>
  <si>
    <t>09/2026</t>
  </si>
  <si>
    <t>10/2026</t>
  </si>
  <si>
    <t>11/2026</t>
  </si>
  <si>
    <t>12/2026</t>
  </si>
  <si>
    <t>01/2027</t>
  </si>
  <si>
    <t>02/2027</t>
  </si>
  <si>
    <t>03/2027</t>
  </si>
  <si>
    <t>04/2027</t>
  </si>
  <si>
    <t>05/2027</t>
  </si>
  <si>
    <t>06/2027</t>
  </si>
  <si>
    <t>07/2027</t>
  </si>
  <si>
    <t>08/2027</t>
  </si>
  <si>
    <t>09/2027</t>
  </si>
  <si>
    <t>10/2027</t>
  </si>
  <si>
    <t>11/2027</t>
  </si>
  <si>
    <t>12/2027</t>
  </si>
  <si>
    <t>01/2028</t>
  </si>
  <si>
    <t>02/2028</t>
  </si>
  <si>
    <t>03/2028</t>
  </si>
  <si>
    <t>04/2028</t>
  </si>
  <si>
    <t>05/2028</t>
  </si>
  <si>
    <t>06/2028</t>
  </si>
  <si>
    <t>07/2028</t>
  </si>
  <si>
    <t>08/2028</t>
  </si>
  <si>
    <t>09/2028</t>
  </si>
  <si>
    <t>10/2028</t>
  </si>
  <si>
    <t>11/2028</t>
  </si>
  <si>
    <t>12/2028</t>
  </si>
  <si>
    <t>01/2029</t>
  </si>
  <si>
    <t>02/2029</t>
  </si>
  <si>
    <t>03/2029</t>
  </si>
  <si>
    <t>04/2029</t>
  </si>
  <si>
    <t>05/2029</t>
  </si>
  <si>
    <t>06/2029</t>
  </si>
  <si>
    <t>07/2029</t>
  </si>
  <si>
    <t>08/2029</t>
  </si>
  <si>
    <t>09/2029</t>
  </si>
  <si>
    <t>10/2029</t>
  </si>
  <si>
    <t>11/2029</t>
  </si>
  <si>
    <t>12/2029</t>
  </si>
  <si>
    <t>01/2030</t>
  </si>
  <si>
    <t>02/2030</t>
  </si>
  <si>
    <t>03/2030</t>
  </si>
  <si>
    <t>04/2030</t>
  </si>
  <si>
    <t>05/2030</t>
  </si>
  <si>
    <t>06/2030</t>
  </si>
  <si>
    <t>07/2030</t>
  </si>
  <si>
    <t>08/2030</t>
  </si>
  <si>
    <t>09/2030</t>
  </si>
  <si>
    <t>10/2030</t>
  </si>
  <si>
    <t>11/2030</t>
  </si>
  <si>
    <t>12/2030</t>
  </si>
  <si>
    <t>01/2031</t>
  </si>
  <si>
    <t>02/2031</t>
  </si>
  <si>
    <t>03/2031</t>
  </si>
  <si>
    <t>04/2031</t>
  </si>
  <si>
    <t>05/2031</t>
  </si>
  <si>
    <t>06/2031</t>
  </si>
  <si>
    <t>07/2031</t>
  </si>
  <si>
    <t>08/2031</t>
  </si>
  <si>
    <t>09/2031</t>
  </si>
  <si>
    <t>10/2031</t>
  </si>
  <si>
    <t>11/2031</t>
  </si>
  <si>
    <t>12/2031</t>
  </si>
  <si>
    <t>01/2032</t>
  </si>
  <si>
    <t>02/2032</t>
  </si>
  <si>
    <t>03/2032</t>
  </si>
  <si>
    <t>04/2032</t>
  </si>
  <si>
    <t>05/2032</t>
  </si>
  <si>
    <t>06/2032</t>
  </si>
  <si>
    <t>07/2032</t>
  </si>
  <si>
    <t>08/2032</t>
  </si>
  <si>
    <t>09/2032</t>
  </si>
  <si>
    <t>10/2032</t>
  </si>
  <si>
    <t>11/2032</t>
  </si>
  <si>
    <t>12/2032</t>
  </si>
  <si>
    <t>01/2033</t>
  </si>
  <si>
    <t>02/2033</t>
  </si>
  <si>
    <t>03/2033</t>
  </si>
  <si>
    <t>04/2033</t>
  </si>
  <si>
    <t>05/2033</t>
  </si>
  <si>
    <t>06/2033</t>
  </si>
  <si>
    <t>07/2033</t>
  </si>
  <si>
    <t>08/2033</t>
  </si>
  <si>
    <t>09/2033</t>
  </si>
  <si>
    <t>10/2033</t>
  </si>
  <si>
    <t>11/2033</t>
  </si>
  <si>
    <t>12/2033</t>
  </si>
  <si>
    <t>01/2034</t>
  </si>
  <si>
    <t>02/2034</t>
  </si>
  <si>
    <t>03/2034</t>
  </si>
  <si>
    <t>04/2034</t>
  </si>
  <si>
    <t>05/2034</t>
  </si>
  <si>
    <t>06/2034</t>
  </si>
  <si>
    <t>07/2034</t>
  </si>
  <si>
    <t>08/2034</t>
  </si>
  <si>
    <t>09/2034</t>
  </si>
  <si>
    <t>10/2034</t>
  </si>
  <si>
    <t>11/2034</t>
  </si>
  <si>
    <t>12/2034</t>
  </si>
  <si>
    <t>01/2035</t>
  </si>
  <si>
    <t>02/2035</t>
  </si>
  <si>
    <t>03/2035</t>
  </si>
  <si>
    <t>04/2035</t>
  </si>
  <si>
    <t>05/2035</t>
  </si>
  <si>
    <t>06/2035</t>
  </si>
  <si>
    <t>07/2035</t>
  </si>
  <si>
    <t>08/2035</t>
  </si>
  <si>
    <t>09/2035</t>
  </si>
  <si>
    <t>10/2035</t>
  </si>
  <si>
    <t>11/2035</t>
  </si>
  <si>
    <t>12/2035</t>
  </si>
  <si>
    <t>01/2036</t>
  </si>
  <si>
    <t>02/2036</t>
  </si>
  <si>
    <t>03/2036</t>
  </si>
  <si>
    <t>04/2036</t>
  </si>
  <si>
    <t>05/2036</t>
  </si>
  <si>
    <t>06/2036</t>
  </si>
  <si>
    <t>07/2036</t>
  </si>
  <si>
    <t>08/2036</t>
  </si>
  <si>
    <t>09/2036</t>
  </si>
  <si>
    <t>10/2036</t>
  </si>
  <si>
    <t>11/2036</t>
  </si>
  <si>
    <t>12/2036</t>
  </si>
  <si>
    <t>01/2037</t>
  </si>
  <si>
    <t>02/2037</t>
  </si>
  <si>
    <t>03/2037</t>
  </si>
  <si>
    <t>04/2037</t>
  </si>
  <si>
    <t>05/2037</t>
  </si>
  <si>
    <t>06/2037</t>
  </si>
  <si>
    <t>07/2037</t>
  </si>
  <si>
    <t>08/2037</t>
  </si>
  <si>
    <t>09/2037</t>
  </si>
  <si>
    <t>10/2037</t>
  </si>
  <si>
    <t>11/2037</t>
  </si>
  <si>
    <t>12/2037</t>
  </si>
  <si>
    <t>01/2038</t>
  </si>
  <si>
    <t>02/2038</t>
  </si>
  <si>
    <t>03/2038</t>
  </si>
  <si>
    <t>04/2038</t>
  </si>
  <si>
    <t>05/2038</t>
  </si>
  <si>
    <t>06/2038</t>
  </si>
  <si>
    <t>07/2038</t>
  </si>
  <si>
    <t>08/2038</t>
  </si>
  <si>
    <t>09/2038</t>
  </si>
  <si>
    <t>10/2038</t>
  </si>
  <si>
    <t>11/2038</t>
  </si>
  <si>
    <t>12/2038</t>
  </si>
  <si>
    <t>01/2039</t>
  </si>
  <si>
    <t>02/2039</t>
  </si>
  <si>
    <t>03/2039</t>
  </si>
  <si>
    <t>04/2039</t>
  </si>
  <si>
    <t>05/2039</t>
  </si>
  <si>
    <t>06/2039</t>
  </si>
  <si>
    <t>07/2039</t>
  </si>
  <si>
    <t>Giovanna Guimaraes Da Cunha</t>
  </si>
  <si>
    <t>857.753.121-04</t>
  </si>
  <si>
    <t>Bloco</t>
  </si>
  <si>
    <t>Unidade</t>
  </si>
  <si>
    <t>Data da quitação</t>
  </si>
  <si>
    <t>O</t>
  </si>
  <si>
    <t>R</t>
  </si>
  <si>
    <t>Jeovani Da Cunha</t>
  </si>
  <si>
    <t>020.235.631-00</t>
  </si>
  <si>
    <t>Q</t>
  </si>
  <si>
    <r>
      <rPr>
        <sz val="4.95"/>
        <color theme="1"/>
        <rFont val="Calibri"/>
        <family val="2"/>
      </rPr>
      <t xml:space="preserve"> 
</t>
    </r>
    <r>
      <rPr>
        <b/>
        <sz val="8"/>
        <color rgb="FF000000"/>
        <rFont val="Segoe UI"/>
        <family val="2"/>
      </rPr>
      <t>No Contrato</t>
    </r>
    <r>
      <rPr>
        <sz val="1.95"/>
        <color theme="1"/>
        <rFont val="Calibri"/>
        <family val="2"/>
      </rPr>
      <t xml:space="preserve">
 </t>
    </r>
  </si>
  <si>
    <t>Data da de Pgto</t>
  </si>
  <si>
    <t>Valor Recompra</t>
  </si>
  <si>
    <t>Contratos</t>
  </si>
  <si>
    <t>LOTE</t>
  </si>
  <si>
    <t>UNIDADE</t>
  </si>
  <si>
    <t>Cliente</t>
  </si>
  <si>
    <t>Assinaturas</t>
  </si>
  <si>
    <t>Registro de AF na Matrícula</t>
  </si>
  <si>
    <t>Registro de CCI na Matrícula</t>
  </si>
  <si>
    <t>Observações</t>
  </si>
  <si>
    <t>Elegível</t>
  </si>
  <si>
    <t>P</t>
  </si>
  <si>
    <t>12</t>
  </si>
  <si>
    <t>OK</t>
  </si>
  <si>
    <t>Inelegível</t>
  </si>
  <si>
    <t>S</t>
  </si>
  <si>
    <t>09</t>
  </si>
  <si>
    <t>Total Carteira</t>
  </si>
  <si>
    <t>13</t>
  </si>
  <si>
    <t>11</t>
  </si>
  <si>
    <t>24</t>
  </si>
  <si>
    <t>08</t>
  </si>
  <si>
    <t>01</t>
  </si>
  <si>
    <t>04</t>
  </si>
  <si>
    <t>29</t>
  </si>
  <si>
    <t>J</t>
  </si>
  <si>
    <t>28</t>
  </si>
  <si>
    <t>14</t>
  </si>
  <si>
    <t>N</t>
  </si>
  <si>
    <t>18</t>
  </si>
  <si>
    <t>22</t>
  </si>
  <si>
    <t>27</t>
  </si>
  <si>
    <t>02</t>
  </si>
  <si>
    <t>M</t>
  </si>
  <si>
    <t>15</t>
  </si>
  <si>
    <t>25</t>
  </si>
  <si>
    <t>F</t>
  </si>
  <si>
    <t>34</t>
  </si>
  <si>
    <t>I</t>
  </si>
  <si>
    <t>06</t>
  </si>
  <si>
    <t>23</t>
  </si>
  <si>
    <t>17</t>
  </si>
  <si>
    <t>16</t>
  </si>
  <si>
    <t>20</t>
  </si>
  <si>
    <t>D</t>
  </si>
  <si>
    <t>21</t>
  </si>
  <si>
    <t>E</t>
  </si>
  <si>
    <t>07</t>
  </si>
  <si>
    <t>05</t>
  </si>
  <si>
    <t>19</t>
  </si>
  <si>
    <t>H</t>
  </si>
  <si>
    <t>A</t>
  </si>
  <si>
    <t>03</t>
  </si>
  <si>
    <t>K</t>
  </si>
  <si>
    <t>10</t>
  </si>
  <si>
    <t>32</t>
  </si>
  <si>
    <t>26</t>
  </si>
  <si>
    <t>30</t>
  </si>
  <si>
    <t>C</t>
  </si>
  <si>
    <t>NOK</t>
  </si>
  <si>
    <t>Sem Matrícula</t>
  </si>
  <si>
    <t>G</t>
  </si>
  <si>
    <t>Proposta Enviada - Aguardando Documentação</t>
  </si>
  <si>
    <t>UND</t>
  </si>
  <si>
    <t>Data da venda</t>
  </si>
  <si>
    <t>Valor de Compra e Venda</t>
  </si>
  <si>
    <t>M²</t>
  </si>
  <si>
    <t>R$ m²</t>
  </si>
  <si>
    <t xml:space="preserve">Média R$ </t>
  </si>
  <si>
    <t>Código da Parcela</t>
  </si>
  <si>
    <t>Cod. Secundário Parcela</t>
  </si>
  <si>
    <t>Código Mega</t>
  </si>
  <si>
    <t>Código Interno</t>
  </si>
  <si>
    <t>Código Externo</t>
  </si>
  <si>
    <t>Código Interno CEOS</t>
  </si>
  <si>
    <t>Data de Inserção</t>
  </si>
  <si>
    <t>Parcela</t>
  </si>
  <si>
    <t>Método de Amortização</t>
  </si>
  <si>
    <t>Periodicidade da Parcela</t>
  </si>
  <si>
    <t>Tipo de Renegociação</t>
  </si>
  <si>
    <t>Data Renegociação</t>
  </si>
  <si>
    <t>Data Base</t>
  </si>
  <si>
    <t>Índice de Correção</t>
  </si>
  <si>
    <t>Defasagem Correção</t>
  </si>
  <si>
    <t>Periodicidade de Correção</t>
  </si>
  <si>
    <t>Data Última Correção</t>
  </si>
  <si>
    <t>Multa (%)</t>
  </si>
  <si>
    <t>Juros de Mora (%)</t>
  </si>
  <si>
    <t>Juros Compensatórios Anual (%)</t>
  </si>
  <si>
    <t>Taxa de Juros Anual (%)</t>
  </si>
  <si>
    <t>Data Inicial (Desembolso)</t>
  </si>
  <si>
    <t>Data Final (Desembolso)</t>
  </si>
  <si>
    <t>Valor Desembolsado</t>
  </si>
  <si>
    <t>Juros Acruado</t>
  </si>
  <si>
    <t>Correção Acruado</t>
  </si>
  <si>
    <t>Valor Pro Rata</t>
  </si>
  <si>
    <t>Valor da Amortização</t>
  </si>
  <si>
    <t>Juros da Parcela</t>
  </si>
  <si>
    <t>Correção da Parcela</t>
  </si>
  <si>
    <t>Parcela Corrigida</t>
  </si>
  <si>
    <t>Seguro MIP Corrigido</t>
  </si>
  <si>
    <t>Seguro DFI Corrigido</t>
  </si>
  <si>
    <t>Diferença da Parcela Corrigida</t>
  </si>
  <si>
    <t>Valor da Gestão Corrigido</t>
  </si>
  <si>
    <t>Juros Compensatórios</t>
  </si>
  <si>
    <t>Valor Total Corrigido</t>
  </si>
  <si>
    <t>Data de Crédito</t>
  </si>
  <si>
    <t>Diferença Parcelas Creditada</t>
  </si>
  <si>
    <t>Resíduo da Parcela</t>
  </si>
  <si>
    <t>Data de Vencimento</t>
  </si>
  <si>
    <t>Situação</t>
  </si>
  <si>
    <t>Status Contrato</t>
  </si>
  <si>
    <t>Banco</t>
  </si>
  <si>
    <t>Produto</t>
  </si>
  <si>
    <t>Crédito Adquirido</t>
  </si>
  <si>
    <t>6358</t>
  </si>
  <si>
    <t>Mensal</t>
  </si>
  <si>
    <t>IPCA</t>
  </si>
  <si>
    <t>Pago</t>
  </si>
  <si>
    <t>Ativo</t>
  </si>
  <si>
    <t>Implantado</t>
  </si>
  <si>
    <t>N/A</t>
  </si>
  <si>
    <t>NÃO</t>
  </si>
  <si>
    <t>9</t>
  </si>
  <si>
    <t>6407</t>
  </si>
  <si>
    <t>6398</t>
  </si>
  <si>
    <t>PRICE</t>
  </si>
  <si>
    <t>6399</t>
  </si>
  <si>
    <t>6400</t>
  </si>
  <si>
    <t>6388</t>
  </si>
  <si>
    <t>Atrasado</t>
  </si>
  <si>
    <t>8</t>
  </si>
  <si>
    <t>6382</t>
  </si>
  <si>
    <t>1</t>
  </si>
  <si>
    <t>6366</t>
  </si>
  <si>
    <t>6498</t>
  </si>
  <si>
    <t>Entrada</t>
  </si>
  <si>
    <t>4</t>
  </si>
  <si>
    <t>6441</t>
  </si>
  <si>
    <t>6385</t>
  </si>
  <si>
    <t>6390</t>
  </si>
  <si>
    <t>6387</t>
  </si>
  <si>
    <t>6440</t>
  </si>
  <si>
    <t>6401</t>
  </si>
  <si>
    <t>6483</t>
  </si>
  <si>
    <t>6389</t>
  </si>
  <si>
    <t>2</t>
  </si>
  <si>
    <t>6426</t>
  </si>
  <si>
    <t>6446</t>
  </si>
  <si>
    <t>6403</t>
  </si>
  <si>
    <t>6492</t>
  </si>
  <si>
    <t>6377</t>
  </si>
  <si>
    <t>6370</t>
  </si>
  <si>
    <t>SEM CORREÇÃO</t>
  </si>
  <si>
    <t>6427</t>
  </si>
  <si>
    <t>6</t>
  </si>
  <si>
    <t>6437</t>
  </si>
  <si>
    <t>6454</t>
  </si>
  <si>
    <t>6494</t>
  </si>
  <si>
    <t>6354</t>
  </si>
  <si>
    <t>6380</t>
  </si>
  <si>
    <t>6447</t>
  </si>
  <si>
    <t>6355</t>
  </si>
  <si>
    <t>6448</t>
  </si>
  <si>
    <t>36</t>
  </si>
  <si>
    <t>6473</t>
  </si>
  <si>
    <t>37</t>
  </si>
  <si>
    <t>6474</t>
  </si>
  <si>
    <t>6394</t>
  </si>
  <si>
    <t>6396</t>
  </si>
  <si>
    <t>6375</t>
  </si>
  <si>
    <t>6359</t>
  </si>
  <si>
    <t>6415</t>
  </si>
  <si>
    <t>6416</t>
  </si>
  <si>
    <t>6442</t>
  </si>
  <si>
    <t>6487</t>
  </si>
  <si>
    <t>6488</t>
  </si>
  <si>
    <t>6493</t>
  </si>
  <si>
    <t>6414</t>
  </si>
  <si>
    <t>6395</t>
  </si>
  <si>
    <t>6379</t>
  </si>
  <si>
    <t>6444</t>
  </si>
  <si>
    <t>6445</t>
  </si>
  <si>
    <t>6405</t>
  </si>
  <si>
    <t>6412</t>
  </si>
  <si>
    <t>6371</t>
  </si>
  <si>
    <t>Quitado</t>
  </si>
  <si>
    <t>7</t>
  </si>
  <si>
    <t>6361</t>
  </si>
  <si>
    <t>5</t>
  </si>
  <si>
    <t>6409</t>
  </si>
  <si>
    <t>6410</t>
  </si>
  <si>
    <t>6417</t>
  </si>
  <si>
    <t>6435</t>
  </si>
  <si>
    <t>6475</t>
  </si>
  <si>
    <t>6376</t>
  </si>
  <si>
    <t>6402</t>
  </si>
  <si>
    <t>6497</t>
  </si>
  <si>
    <t>6378</t>
  </si>
  <si>
    <t>6367</t>
  </si>
  <si>
    <t>6369</t>
  </si>
  <si>
    <t>3</t>
  </si>
  <si>
    <t>6406</t>
  </si>
  <si>
    <t>Renegociação</t>
  </si>
  <si>
    <t>6453</t>
  </si>
  <si>
    <t>6408</t>
  </si>
  <si>
    <t>6472</t>
  </si>
  <si>
    <t>6393</t>
  </si>
  <si>
    <t>6425</t>
  </si>
  <si>
    <t>6436</t>
  </si>
  <si>
    <t>6373</t>
  </si>
  <si>
    <t>6383</t>
  </si>
  <si>
    <t>6372</t>
  </si>
  <si>
    <t>6381</t>
  </si>
  <si>
    <t>6357</t>
  </si>
  <si>
    <t>6356</t>
  </si>
  <si>
    <t>6424</t>
  </si>
  <si>
    <t>6351</t>
  </si>
  <si>
    <t>6466</t>
  </si>
  <si>
    <t>6485</t>
  </si>
  <si>
    <t>6360</t>
  </si>
  <si>
    <t>6451</t>
  </si>
  <si>
    <t>6368</t>
  </si>
  <si>
    <t>6352</t>
  </si>
  <si>
    <t>6353</t>
  </si>
  <si>
    <t>6411</t>
  </si>
  <si>
    <t>EMPREEND</t>
  </si>
  <si>
    <t>QUADRA_BLOCO</t>
  </si>
  <si>
    <t>LOTE_SALA</t>
  </si>
  <si>
    <t>AREA_PRIVADA</t>
  </si>
  <si>
    <t>SITUACAO_VENDA</t>
  </si>
  <si>
    <t>COD_SIT_VENDA</t>
  </si>
  <si>
    <t>DSC_SIT_VENDA</t>
  </si>
  <si>
    <t>NOME</t>
  </si>
  <si>
    <t>CPFCNPJ</t>
  </si>
  <si>
    <t>DESCRICAOTIPOCARACTERISTICA</t>
  </si>
  <si>
    <t>Disponível para Venda</t>
  </si>
  <si>
    <t>Residencial</t>
  </si>
  <si>
    <t>Vendido</t>
  </si>
  <si>
    <t>Efetivada</t>
  </si>
  <si>
    <t>MICHAEL MOLINA</t>
  </si>
  <si>
    <t>B</t>
  </si>
  <si>
    <t>JOAO MARCOS DO VALE</t>
  </si>
  <si>
    <t>Em Preparação</t>
  </si>
  <si>
    <t>FÁBIO RODRIGUES RIBEIRO</t>
  </si>
  <si>
    <t>JOAO VITOR FLORIAN</t>
  </si>
  <si>
    <t>JOSE MARCOS DE OLIVEIRA</t>
  </si>
  <si>
    <t>31</t>
  </si>
  <si>
    <t>33</t>
  </si>
  <si>
    <t>FABIANA FARIA FLOR SABINO</t>
  </si>
  <si>
    <t>35</t>
  </si>
  <si>
    <t>HAWA KHALED ABOU CHAKRA</t>
  </si>
  <si>
    <t>JOAO PAULO VIRGILIO MARINHO MARTINS</t>
  </si>
  <si>
    <t>NILZA RAQUEL SILVA</t>
  </si>
  <si>
    <t>MARCIO GABRIEL TEIXEIRA</t>
  </si>
  <si>
    <t>MOISES ELIAS DE SOUZA ALVES</t>
  </si>
  <si>
    <t>FABIO GONÇALVES DOS REIS</t>
  </si>
  <si>
    <t>Quitada</t>
  </si>
  <si>
    <t>CLARINDA PERES GUIMARÃES</t>
  </si>
  <si>
    <t>788.119.291-72</t>
  </si>
  <si>
    <t>FILIPE JUNIO DE OLIVEIRA</t>
  </si>
  <si>
    <t>THIAGO DA COSTA MOREIRA</t>
  </si>
  <si>
    <t>DEBORA DE OLIVEIRA CANEDO</t>
  </si>
  <si>
    <t>NILTON ELIAS MARTINS JUNIOR</t>
  </si>
  <si>
    <t>CLAUDIO CARVALHO MACHADO</t>
  </si>
  <si>
    <t>VALMIR GONÇALVES FERREIRA</t>
  </si>
  <si>
    <t>PAMELLA SUELLEY GINO RIBEIRO</t>
  </si>
  <si>
    <t>L</t>
  </si>
  <si>
    <t>SANDRO JOSE ROSA</t>
  </si>
  <si>
    <t>GUILHERME PANSANI SILVA</t>
  </si>
  <si>
    <t>EDER DE SOUZA RAMOS</t>
  </si>
  <si>
    <t>ZENITH DIAGNÓSTICOS E TERAPIAS COMPLEMENTARES LTDA</t>
  </si>
  <si>
    <t>IVAN JOSE MIRANDA JUNIOR</t>
  </si>
  <si>
    <t>DANIEL SILVA FERREIRA</t>
  </si>
  <si>
    <t>ANNA PAULA VIEIRA DE SOUSA ALVES</t>
  </si>
  <si>
    <t>EMERSON MOURA RODRIGUES</t>
  </si>
  <si>
    <t>JORGE MIGUEL GONZALES DUTRA</t>
  </si>
  <si>
    <t>CAMILA MOREIRA DE QUEIROZ ALENCAR</t>
  </si>
  <si>
    <t>VICTOR HUGO GOMES DA SILVA</t>
  </si>
  <si>
    <t>LISIEUX JOSE BORGES</t>
  </si>
  <si>
    <t>MARCELO ZANINI DE OLIVEIRA E SILVA</t>
  </si>
  <si>
    <t>DIEGO DE LIRA REIS</t>
  </si>
  <si>
    <t>RAFAEL DOS REIS DOMINGUES</t>
  </si>
  <si>
    <t>CAMILO EL BAZI FILHO</t>
  </si>
  <si>
    <t>OSMAIR BATISTA DE ARAUJO JUNIOR</t>
  </si>
  <si>
    <t>FABIO RODRIGUES BINO</t>
  </si>
  <si>
    <t>LUCAS GALGANE FERREIRA RIBEIRO</t>
  </si>
  <si>
    <t>IOLANDA PEREZ MARQUES</t>
  </si>
  <si>
    <t>RONIMILLER FERREIRA FRANCA</t>
  </si>
  <si>
    <t>JONATAS GUIMARAES DA CUNHA</t>
  </si>
  <si>
    <t>ALEXANDRE MAGNO DE CARVALHO</t>
  </si>
  <si>
    <t>MARIA IRACI DE AGUIAR PALHANO</t>
  </si>
  <si>
    <t>HERSON AGUIAR PALHANO</t>
  </si>
  <si>
    <t>SIDNEY HUMBERTO DE SOUZA</t>
  </si>
  <si>
    <t>JOANA APARECIDA KELLER</t>
  </si>
  <si>
    <t>470.051.491-49</t>
  </si>
  <si>
    <t>ANCOR CONSTRUTORA LTDA</t>
  </si>
  <si>
    <t>HEBER GUIMARAES DA CUNHA</t>
  </si>
  <si>
    <t>GIOVANNA GUIMARAES DA CUNHA</t>
  </si>
  <si>
    <t>JEOVANI DA CUNHA</t>
  </si>
  <si>
    <t>RENAN SANTOS PORTES</t>
  </si>
  <si>
    <t>DANILO LOURENÇO ABRÃO DE ALENCAR</t>
  </si>
  <si>
    <t>GABRIEL NASCIMENTO MELAZO RIBEIRO</t>
  </si>
  <si>
    <t>ANDERSON GONCALVES MOREIRA</t>
  </si>
  <si>
    <t>EVIMAR ANTONIO DA SILVA</t>
  </si>
  <si>
    <t>SAMUEL YOHEI KUDO DA SILVA</t>
  </si>
  <si>
    <t>DENNYS AUGUSTO DE NOVAIS MONTEIRO</t>
  </si>
  <si>
    <t>PABLO HENRIQUE DE ANDRADE COSTA</t>
  </si>
  <si>
    <t>CLARY MERCES DE OLIVEIRA MACHADO</t>
  </si>
  <si>
    <t>PAULO GABRIEL FONTOURA FERREIRA</t>
  </si>
  <si>
    <t>FLAVIA SILVA COSTA GALGANE</t>
  </si>
  <si>
    <t>GUILHERME GALGANE FERREIRA RIBEIRO</t>
  </si>
  <si>
    <t>UNIAO HOLDINGS LTDA</t>
  </si>
  <si>
    <t>40.072.336/0001-84</t>
  </si>
  <si>
    <t>LUCAS GARCIA OLIVEIRA</t>
  </si>
  <si>
    <t>FERNANDO CANEDO DE PAULA SILVEIRA</t>
  </si>
  <si>
    <t>PAULINE TAVEIRA SOCIEDADE INDIVIDUAL DE ADVOCACIA</t>
  </si>
  <si>
    <t>VILMAR DIAS SEIXAS</t>
  </si>
  <si>
    <t>849.997.801-00</t>
  </si>
  <si>
    <t>ELIZABETH DE SOUZA SANTOS</t>
  </si>
  <si>
    <t>SIMONE DE SOUZA SANTOS RABELO</t>
  </si>
  <si>
    <t>EXCEL CONSTRUTORA E INCORPORADORA LTDA</t>
  </si>
  <si>
    <t>03.030.662/0001-00</t>
  </si>
  <si>
    <t>RAFAELA LIMA RODRIGUES</t>
  </si>
  <si>
    <t>LEONARDO CARLOS PINTO</t>
  </si>
  <si>
    <t>NAARA SABRINE VAZ DE ALMEIDA</t>
  </si>
  <si>
    <t>GABRIEL JOSE CAIXETA</t>
  </si>
  <si>
    <t>TALYTA GALGANE FERREIRA RIBEIRO</t>
  </si>
  <si>
    <t>ANDREYVE VIEIRA MELO</t>
  </si>
  <si>
    <t>ALYSSON DE ALMEIDA MICLOS</t>
  </si>
  <si>
    <t>PAULO HENRIQUE RODRIGUES SOUZA</t>
  </si>
  <si>
    <t>CHRISTIAN ALEXANDRE PEREIRA</t>
  </si>
  <si>
    <t>PEDRO HENRIQUE MELAZO RIBEIRO</t>
  </si>
  <si>
    <t>CRIS IMOVEIS LTDA</t>
  </si>
  <si>
    <t>ELIANE PEREIRA DOS SANTOS</t>
  </si>
  <si>
    <t>VILSON BALDUINO SOARES</t>
  </si>
  <si>
    <t>RODRIGO LUIZ BARBOSA DA SILVA</t>
  </si>
  <si>
    <t>LUCIENE CASSIA VIANA</t>
  </si>
  <si>
    <t>PAULO HENRIQUE SANTANA FERREIRA</t>
  </si>
  <si>
    <t>LILIA MAIA DA SILVA CAMPOS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</si>
</sst>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[$-10416]&quot;R$&quot;\ #,##0.00;\(&quot;R$&quot;\ #,##0.00\)"/>
    <numFmt numFmtId="166" formatCode="[$-10416]dd/mm/yyyy"/>
    <numFmt numFmtId="167" formatCode="[$-10416]0.00%"/>
    <numFmt numFmtId="168" formatCode="[$-10416]0.00\ %"/>
    <numFmt numFmtId="169" formatCode="[$-10416]0"/>
    <numFmt numFmtId="170" formatCode="&quot;R$&quot;\ #,##0.00"/>
    <numFmt numFmtId="171" formatCode="_(* #,##0_);_(* \(#,##0\);_(* &quot;-&quot;??_);_(@_)"/>
    <numFmt numFmtId="172" formatCode="_-[$R$-416]\ * #,##0.00_-;\-[$R$-416]\ * #,##0.00_-;_-[$R$-416]\ * &quot;-&quot;??_-;_-@_-"/>
  </numFmts>
  <fonts count="4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rgb="FF1F497D"/>
      <name val="Segoe UI"/>
      <family val="2"/>
    </font>
    <font>
      <sz val="8"/>
      <color rgb="FF1F497D"/>
      <name val="Segoe UI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  <font>
      <b/>
      <sz val="8"/>
      <color rgb="FF1F497D"/>
      <name val="Segoe U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4.95"/>
      <name val="Calibri"/>
      <family val="2"/>
    </font>
    <font>
      <b/>
      <sz val="8"/>
      <color rgb="FF000000"/>
      <name val="Segoe UI"/>
      <family val="2"/>
    </font>
    <font>
      <sz val="9"/>
      <color rgb="FF000000"/>
      <name val="Segoe UI"/>
      <family val="2"/>
    </font>
    <font>
      <sz val="4.95"/>
      <color theme="1"/>
      <name val="Calibri"/>
      <family val="2"/>
    </font>
    <font>
      <sz val="1.95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0" tint="-4.9989318521683403E-2"/>
      <name val="Arial"/>
      <family val="2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theme="0" tint="-4.9989318521683403E-2"/>
      <name val="Arial"/>
      <family val="2"/>
    </font>
    <font>
      <sz val="8"/>
      <color indexed="8"/>
      <name val="Calibri"/>
      <family val="2"/>
      <scheme val="minor"/>
    </font>
    <font>
      <sz val="11"/>
      <name val="Calibri"/>
      <family val="2"/>
    </font>
    <font>
      <b/>
      <sz val="8"/>
      <color theme="0"/>
      <name val="Segoe UI"/>
      <family val="2"/>
    </font>
    <font>
      <sz val="11"/>
      <color theme="3"/>
      <name val="Calibri"/>
      <family val="2"/>
    </font>
    <font>
      <sz val="11"/>
      <color rgb="FF1F497D"/>
      <name val="Calibri"/>
      <family val="2"/>
    </font>
    <font>
      <sz val="8"/>
      <color rgb="FF000000"/>
      <name val="Tahoma"/>
      <family val="2"/>
    </font>
    <font>
      <sz val="11"/>
      <color theme="0"/>
      <name val="Calibri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Calibri"/>
      <family val="2"/>
      <scheme val="minor"/>
    </font>
    <font>
      <sz val="11"/>
      <color rgb="FF9C5700"/>
      <name val="Calibri"/>
      <family val="2"/>
      <scheme val="minor"/>
    </font>
    <font>
      <sz val="8"/>
      <color rgb="FF9C5700"/>
      <name val="Tahoma"/>
      <family val="2"/>
    </font>
    <font>
      <sz val="8"/>
      <color theme="0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AADC"/>
        <bgColor rgb="FF80AADC"/>
      </patternFill>
    </fill>
    <fill>
      <patternFill patternType="solid">
        <fgColor rgb="FF0033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80AADC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FFFF"/>
      </patternFill>
    </fill>
  </fills>
  <borders count="4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1F497D"/>
      </bottom>
      <diagonal/>
    </border>
    <border>
      <left/>
      <right/>
      <top style="thin">
        <color rgb="FFD3D3D3"/>
      </top>
      <bottom style="thin">
        <color rgb="FF1F497D"/>
      </bottom>
      <diagonal/>
    </border>
    <border>
      <left/>
      <right style="thin">
        <color rgb="FFD3D3D3"/>
      </right>
      <top style="thin">
        <color rgb="FFD3D3D3"/>
      </top>
      <bottom style="thin">
        <color rgb="FF1F497D"/>
      </bottom>
      <diagonal/>
    </border>
    <border>
      <left style="thin">
        <color rgb="FFD3D3D3"/>
      </left>
      <right style="thin">
        <color rgb="FFD3D3D3"/>
      </right>
      <top style="thin">
        <color rgb="FF1F497D"/>
      </top>
      <bottom style="thin">
        <color rgb="FFD3D3D3"/>
      </bottom>
      <diagonal/>
    </border>
    <border>
      <left/>
      <right/>
      <top style="thin">
        <color rgb="FF1F497D"/>
      </top>
      <bottom style="thin">
        <color rgb="FFD3D3D3"/>
      </bottom>
      <diagonal/>
    </border>
    <border>
      <left/>
      <right style="thin">
        <color rgb="FFD3D3D3"/>
      </right>
      <top style="thin">
        <color rgb="FF1F497D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0" borderId="0">
      <alignment vertical="top"/>
    </xf>
    <xf numFmtId="0" fontId="32" fillId="0" borderId="0" applyNumberFormat="0" applyFont="0" applyFill="0" applyBorder="0" applyAlignment="0" applyProtection="0"/>
    <xf numFmtId="43" fontId="2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0" fontId="32" fillId="0" borderId="0"/>
    <xf numFmtId="0" fontId="29" fillId="0" borderId="0">
      <alignment vertical="top"/>
    </xf>
    <xf numFmtId="43" fontId="15" fillId="0" borderId="0" applyFont="0" applyFill="0" applyBorder="0" applyAlignment="0" applyProtection="0"/>
    <xf numFmtId="0" fontId="46" fillId="11" borderId="0" applyNumberFormat="0" applyBorder="0" applyAlignment="0" applyProtection="0"/>
  </cellStyleXfs>
  <cellXfs count="173">
    <xf numFmtId="0" fontId="2" fillId="0" borderId="0" xfId="0" applyFont="1"/>
    <xf numFmtId="0" fontId="2" fillId="2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right" vertical="top" wrapText="1" readingOrder="1"/>
    </xf>
    <xf numFmtId="0" fontId="5" fillId="2" borderId="1" xfId="0" applyFont="1" applyFill="1" applyBorder="1" applyAlignment="1">
      <alignment horizontal="right" vertical="top" wrapText="1" readingOrder="1"/>
    </xf>
    <xf numFmtId="0" fontId="6" fillId="2" borderId="4" xfId="0" applyFont="1" applyFill="1" applyBorder="1" applyAlignment="1">
      <alignment horizontal="right" vertical="top" wrapText="1" readingOrder="1"/>
    </xf>
    <xf numFmtId="165" fontId="6" fillId="2" borderId="1" xfId="0" applyNumberFormat="1" applyFont="1" applyFill="1" applyBorder="1" applyAlignment="1">
      <alignment horizontal="right" vertical="top" wrapText="1" readingOrder="1"/>
    </xf>
    <xf numFmtId="0" fontId="6" fillId="2" borderId="1" xfId="0" applyFont="1" applyFill="1" applyBorder="1" applyAlignment="1">
      <alignment horizontal="right" vertical="top" wrapText="1" readingOrder="1"/>
    </xf>
    <xf numFmtId="165" fontId="4" fillId="2" borderId="1" xfId="0" applyNumberFormat="1" applyFont="1" applyFill="1" applyBorder="1" applyAlignment="1">
      <alignment horizontal="right" vertical="top" wrapText="1" readingOrder="1"/>
    </xf>
    <xf numFmtId="165" fontId="4" fillId="2" borderId="4" xfId="0" applyNumberFormat="1" applyFont="1" applyFill="1" applyBorder="1" applyAlignment="1">
      <alignment horizontal="right" vertical="top" wrapText="1" readingOrder="1"/>
    </xf>
    <xf numFmtId="0" fontId="10" fillId="3" borderId="13" xfId="0" applyFont="1" applyFill="1" applyBorder="1" applyAlignment="1">
      <alignment horizontal="center" vertical="center" wrapText="1" readingOrder="1"/>
    </xf>
    <xf numFmtId="0" fontId="11" fillId="3" borderId="13" xfId="0" applyFont="1" applyFill="1" applyBorder="1" applyAlignment="1">
      <alignment horizontal="center" vertical="center" wrapText="1" readingOrder="1"/>
    </xf>
    <xf numFmtId="0" fontId="12" fillId="2" borderId="13" xfId="0" applyFont="1" applyFill="1" applyBorder="1" applyAlignment="1">
      <alignment horizontal="center" vertical="center" wrapText="1" readingOrder="1"/>
    </xf>
    <xf numFmtId="0" fontId="11" fillId="3" borderId="13" xfId="0" applyFont="1" applyFill="1" applyBorder="1" applyAlignment="1">
      <alignment horizontal="center" vertical="center" readingOrder="1"/>
    </xf>
    <xf numFmtId="0" fontId="2" fillId="2" borderId="0" xfId="0" applyFont="1" applyFill="1" applyAlignment="1">
      <alignment vertical="top"/>
    </xf>
    <xf numFmtId="0" fontId="12" fillId="2" borderId="13" xfId="0" applyFont="1" applyFill="1" applyBorder="1" applyAlignment="1">
      <alignment horizontal="center" vertical="center" readingOrder="1"/>
    </xf>
    <xf numFmtId="168" fontId="12" fillId="2" borderId="13" xfId="0" applyNumberFormat="1" applyFont="1" applyFill="1" applyBorder="1" applyAlignment="1">
      <alignment horizontal="center" vertical="center" readingOrder="1"/>
    </xf>
    <xf numFmtId="169" fontId="12" fillId="2" borderId="13" xfId="0" applyNumberFormat="1" applyFont="1" applyFill="1" applyBorder="1" applyAlignment="1">
      <alignment horizontal="center" vertical="center" readingOrder="1"/>
    </xf>
    <xf numFmtId="165" fontId="12" fillId="2" borderId="13" xfId="0" applyNumberFormat="1" applyFont="1" applyFill="1" applyBorder="1" applyAlignment="1">
      <alignment horizontal="center" vertical="center" readingOrder="1"/>
    </xf>
    <xf numFmtId="167" fontId="12" fillId="2" borderId="13" xfId="0" applyNumberFormat="1" applyFont="1" applyFill="1" applyBorder="1" applyAlignment="1">
      <alignment horizontal="center" vertical="center" readingOrder="1"/>
    </xf>
    <xf numFmtId="0" fontId="8" fillId="3" borderId="13" xfId="0" applyFont="1" applyFill="1" applyBorder="1" applyAlignment="1">
      <alignment horizontal="center" vertical="center" readingOrder="1"/>
    </xf>
    <xf numFmtId="0" fontId="9" fillId="2" borderId="13" xfId="0" applyFont="1" applyFill="1" applyBorder="1" applyAlignment="1">
      <alignment horizontal="center" vertical="top" readingOrder="1"/>
    </xf>
    <xf numFmtId="167" fontId="9" fillId="2" borderId="13" xfId="0" applyNumberFormat="1" applyFont="1" applyFill="1" applyBorder="1" applyAlignment="1">
      <alignment horizontal="center" vertical="top" readingOrder="1"/>
    </xf>
    <xf numFmtId="166" fontId="9" fillId="2" borderId="13" xfId="0" applyNumberFormat="1" applyFont="1" applyFill="1" applyBorder="1" applyAlignment="1">
      <alignment horizontal="center" vertical="top" readingOrder="1"/>
    </xf>
    <xf numFmtId="165" fontId="9" fillId="2" borderId="13" xfId="0" applyNumberFormat="1" applyFont="1" applyFill="1" applyBorder="1" applyAlignment="1">
      <alignment horizontal="center" vertical="top" readingOrder="1"/>
    </xf>
    <xf numFmtId="43" fontId="12" fillId="2" borderId="13" xfId="1" applyFont="1" applyFill="1" applyBorder="1" applyAlignment="1">
      <alignment horizontal="center" vertical="center" readingOrder="1"/>
    </xf>
    <xf numFmtId="43" fontId="12" fillId="2" borderId="13" xfId="0" applyNumberFormat="1" applyFont="1" applyFill="1" applyBorder="1" applyAlignment="1">
      <alignment horizontal="center" vertical="center" readingOrder="1"/>
    </xf>
    <xf numFmtId="165" fontId="12" fillId="2" borderId="13" xfId="0" applyNumberFormat="1" applyFont="1" applyFill="1" applyBorder="1" applyAlignment="1">
      <alignment horizontal="right" vertical="center" readingOrder="1"/>
    </xf>
    <xf numFmtId="0" fontId="12" fillId="2" borderId="13" xfId="0" applyFont="1" applyFill="1" applyBorder="1" applyAlignment="1">
      <alignment horizontal="right" vertical="center" readingOrder="1"/>
    </xf>
    <xf numFmtId="4" fontId="20" fillId="0" borderId="0" xfId="0" applyNumberFormat="1" applyFont="1"/>
    <xf numFmtId="166" fontId="12" fillId="2" borderId="13" xfId="0" applyNumberFormat="1" applyFont="1" applyFill="1" applyBorder="1" applyAlignment="1">
      <alignment horizontal="center" vertical="center" readingOrder="1"/>
    </xf>
    <xf numFmtId="0" fontId="21" fillId="0" borderId="0" xfId="3" applyFont="1" applyAlignment="1">
      <alignment vertical="center"/>
    </xf>
    <xf numFmtId="164" fontId="21" fillId="0" borderId="0" xfId="4" applyFont="1" applyAlignment="1">
      <alignment vertical="center"/>
    </xf>
    <xf numFmtId="0" fontId="22" fillId="4" borderId="19" xfId="3" applyFont="1" applyFill="1" applyBorder="1" applyAlignment="1">
      <alignment horizontal="center" vertical="center"/>
    </xf>
    <xf numFmtId="0" fontId="22" fillId="4" borderId="16" xfId="3" applyFont="1" applyFill="1" applyBorder="1" applyAlignment="1">
      <alignment horizontal="left" vertical="center"/>
    </xf>
    <xf numFmtId="17" fontId="22" fillId="4" borderId="17" xfId="3" applyNumberFormat="1" applyFont="1" applyFill="1" applyBorder="1" applyAlignment="1">
      <alignment horizontal="center" vertical="center"/>
    </xf>
    <xf numFmtId="0" fontId="23" fillId="0" borderId="0" xfId="3" applyFont="1" applyAlignment="1">
      <alignment vertical="center"/>
    </xf>
    <xf numFmtId="0" fontId="22" fillId="4" borderId="18" xfId="3" applyFont="1" applyFill="1" applyBorder="1" applyAlignment="1">
      <alignment horizontal="left" vertical="center"/>
    </xf>
    <xf numFmtId="0" fontId="24" fillId="5" borderId="20" xfId="3" applyFont="1" applyFill="1" applyBorder="1" applyAlignment="1">
      <alignment horizontal="left" vertical="center"/>
    </xf>
    <xf numFmtId="171" fontId="23" fillId="0" borderId="17" xfId="4" applyNumberFormat="1" applyFont="1" applyFill="1" applyBorder="1" applyAlignment="1">
      <alignment horizontal="right" vertical="center"/>
    </xf>
    <xf numFmtId="164" fontId="0" fillId="0" borderId="0" xfId="4" applyFont="1"/>
    <xf numFmtId="0" fontId="1" fillId="0" borderId="0" xfId="3"/>
    <xf numFmtId="0" fontId="24" fillId="5" borderId="16" xfId="3" applyFont="1" applyFill="1" applyBorder="1" applyAlignment="1">
      <alignment horizontal="left" vertical="center"/>
    </xf>
    <xf numFmtId="164" fontId="23" fillId="0" borderId="17" xfId="4" applyFont="1" applyFill="1" applyBorder="1" applyAlignment="1">
      <alignment horizontal="right" vertical="center"/>
    </xf>
    <xf numFmtId="164" fontId="21" fillId="0" borderId="0" xfId="4" applyFont="1" applyFill="1" applyAlignment="1">
      <alignment vertical="center"/>
    </xf>
    <xf numFmtId="164" fontId="23" fillId="0" borderId="21" xfId="4" applyFont="1" applyFill="1" applyBorder="1" applyAlignment="1">
      <alignment horizontal="right" vertical="center"/>
    </xf>
    <xf numFmtId="43" fontId="23" fillId="0" borderId="0" xfId="3" applyNumberFormat="1" applyFont="1" applyAlignment="1">
      <alignment vertical="center"/>
    </xf>
    <xf numFmtId="0" fontId="24" fillId="5" borderId="18" xfId="3" applyFont="1" applyFill="1" applyBorder="1" applyAlignment="1">
      <alignment horizontal="left" vertical="center"/>
    </xf>
    <xf numFmtId="164" fontId="23" fillId="0" borderId="19" xfId="4" applyFont="1" applyFill="1" applyBorder="1" applyAlignment="1">
      <alignment horizontal="right" vertical="center"/>
    </xf>
    <xf numFmtId="164" fontId="23" fillId="0" borderId="0" xfId="3" applyNumberFormat="1" applyFont="1" applyAlignment="1">
      <alignment vertical="center"/>
    </xf>
    <xf numFmtId="164" fontId="0" fillId="0" borderId="0" xfId="4" applyFont="1" applyFill="1"/>
    <xf numFmtId="43" fontId="23" fillId="0" borderId="0" xfId="1" applyFont="1" applyAlignment="1">
      <alignment vertical="center"/>
    </xf>
    <xf numFmtId="0" fontId="24" fillId="5" borderId="14" xfId="3" applyFont="1" applyFill="1" applyBorder="1" applyAlignment="1">
      <alignment horizontal="left" vertical="center"/>
    </xf>
    <xf numFmtId="164" fontId="23" fillId="0" borderId="15" xfId="4" applyFont="1" applyFill="1" applyBorder="1" applyAlignment="1">
      <alignment horizontal="right" vertical="center"/>
    </xf>
    <xf numFmtId="164" fontId="21" fillId="0" borderId="0" xfId="4" applyFont="1" applyFill="1" applyAlignment="1">
      <alignment horizontal="center" vertical="center" wrapText="1"/>
    </xf>
    <xf numFmtId="164" fontId="25" fillId="0" borderId="0" xfId="4" applyFont="1" applyFill="1" applyAlignment="1">
      <alignment horizontal="center" vertical="center" wrapText="1"/>
    </xf>
    <xf numFmtId="43" fontId="23" fillId="0" borderId="0" xfId="3" quotePrefix="1" applyNumberFormat="1" applyFont="1" applyAlignment="1">
      <alignment vertical="center"/>
    </xf>
    <xf numFmtId="164" fontId="24" fillId="0" borderId="17" xfId="4" applyFont="1" applyFill="1" applyBorder="1" applyAlignment="1">
      <alignment horizontal="right" vertical="center"/>
    </xf>
    <xf numFmtId="164" fontId="24" fillId="0" borderId="19" xfId="4" applyFont="1" applyFill="1" applyBorder="1" applyAlignment="1">
      <alignment horizontal="right" vertical="center"/>
    </xf>
    <xf numFmtId="164" fontId="19" fillId="0" borderId="0" xfId="4" applyFont="1" applyFill="1" applyAlignment="1">
      <alignment horizontal="left"/>
    </xf>
    <xf numFmtId="164" fontId="26" fillId="0" borderId="0" xfId="4" applyFont="1" applyFill="1" applyAlignment="1">
      <alignment horizontal="left"/>
    </xf>
    <xf numFmtId="164" fontId="17" fillId="0" borderId="0" xfId="4" applyFont="1" applyFill="1" applyAlignment="1">
      <alignment horizontal="left"/>
    </xf>
    <xf numFmtId="0" fontId="24" fillId="5" borderId="22" xfId="3" applyFont="1" applyFill="1" applyBorder="1" applyAlignment="1">
      <alignment horizontal="left" vertical="center"/>
    </xf>
    <xf numFmtId="0" fontId="24" fillId="5" borderId="23" xfId="3" applyFont="1" applyFill="1" applyBorder="1" applyAlignment="1">
      <alignment horizontal="left" vertical="center"/>
    </xf>
    <xf numFmtId="164" fontId="23" fillId="0" borderId="24" xfId="4" applyFont="1" applyFill="1" applyBorder="1" applyAlignment="1">
      <alignment horizontal="right" vertical="center"/>
    </xf>
    <xf numFmtId="0" fontId="24" fillId="5" borderId="25" xfId="3" applyFont="1" applyFill="1" applyBorder="1" applyAlignment="1">
      <alignment horizontal="left" vertical="center"/>
    </xf>
    <xf numFmtId="164" fontId="23" fillId="0" borderId="26" xfId="4" applyFont="1" applyFill="1" applyBorder="1" applyAlignment="1">
      <alignment horizontal="right" vertical="center"/>
    </xf>
    <xf numFmtId="0" fontId="25" fillId="0" borderId="17" xfId="4" applyNumberFormat="1" applyFont="1" applyFill="1" applyBorder="1" applyAlignment="1">
      <alignment horizontal="right" vertical="center"/>
    </xf>
    <xf numFmtId="0" fontId="25" fillId="0" borderId="21" xfId="4" applyNumberFormat="1" applyFont="1" applyFill="1" applyBorder="1" applyAlignment="1">
      <alignment horizontal="right" vertical="center"/>
    </xf>
    <xf numFmtId="0" fontId="24" fillId="5" borderId="27" xfId="3" applyFont="1" applyFill="1" applyBorder="1" applyAlignment="1">
      <alignment horizontal="left" vertical="center"/>
    </xf>
    <xf numFmtId="9" fontId="25" fillId="0" borderId="21" xfId="5" applyFont="1" applyFill="1" applyBorder="1" applyAlignment="1">
      <alignment horizontal="right" vertical="center"/>
    </xf>
    <xf numFmtId="0" fontId="24" fillId="5" borderId="28" xfId="3" applyFont="1" applyFill="1" applyBorder="1" applyAlignment="1">
      <alignment horizontal="left" vertical="center"/>
    </xf>
    <xf numFmtId="9" fontId="25" fillId="0" borderId="19" xfId="5" applyFont="1" applyFill="1" applyBorder="1" applyAlignment="1">
      <alignment horizontal="right" vertical="center"/>
    </xf>
    <xf numFmtId="10" fontId="23" fillId="0" borderId="21" xfId="5" applyNumberFormat="1" applyFont="1" applyFill="1" applyBorder="1" applyAlignment="1">
      <alignment horizontal="right" vertical="center"/>
    </xf>
    <xf numFmtId="1" fontId="23" fillId="0" borderId="21" xfId="4" applyNumberFormat="1" applyFont="1" applyFill="1" applyBorder="1" applyAlignment="1">
      <alignment horizontal="right" vertical="center"/>
    </xf>
    <xf numFmtId="0" fontId="23" fillId="0" borderId="21" xfId="4" applyNumberFormat="1" applyFont="1" applyFill="1" applyBorder="1" applyAlignment="1">
      <alignment horizontal="right" vertical="center"/>
    </xf>
    <xf numFmtId="10" fontId="23" fillId="0" borderId="19" xfId="2" applyNumberFormat="1" applyFont="1" applyFill="1" applyBorder="1" applyAlignment="1">
      <alignment horizontal="right" vertical="center"/>
    </xf>
    <xf numFmtId="0" fontId="22" fillId="4" borderId="30" xfId="3" applyFont="1" applyFill="1" applyBorder="1" applyAlignment="1">
      <alignment horizontal="center" vertical="center" wrapText="1"/>
    </xf>
    <xf numFmtId="0" fontId="27" fillId="0" borderId="30" xfId="3" applyFont="1" applyBorder="1" applyAlignment="1">
      <alignment horizontal="center" vertical="center" wrapText="1"/>
    </xf>
    <xf numFmtId="0" fontId="27" fillId="0" borderId="30" xfId="3" applyFont="1" applyBorder="1" applyAlignment="1">
      <alignment horizontal="center" vertical="center"/>
    </xf>
    <xf numFmtId="164" fontId="27" fillId="0" borderId="30" xfId="4" applyFont="1" applyFill="1" applyBorder="1" applyAlignment="1">
      <alignment horizontal="center" vertical="center" wrapText="1"/>
    </xf>
    <xf numFmtId="164" fontId="27" fillId="0" borderId="0" xfId="4" applyFont="1" applyAlignment="1">
      <alignment vertical="center"/>
    </xf>
    <xf numFmtId="0" fontId="27" fillId="0" borderId="0" xfId="3" applyFont="1" applyAlignment="1">
      <alignment vertical="center"/>
    </xf>
    <xf numFmtId="0" fontId="21" fillId="0" borderId="30" xfId="3" applyFont="1" applyBorder="1" applyAlignment="1">
      <alignment vertical="center"/>
    </xf>
    <xf numFmtId="0" fontId="18" fillId="0" borderId="30" xfId="3" applyFont="1" applyBorder="1"/>
    <xf numFmtId="0" fontId="23" fillId="0" borderId="30" xfId="3" applyFont="1" applyBorder="1" applyAlignment="1">
      <alignment horizontal="center" vertical="center" wrapText="1"/>
    </xf>
    <xf numFmtId="164" fontId="18" fillId="0" borderId="30" xfId="3" applyNumberFormat="1" applyFont="1" applyBorder="1" applyAlignment="1">
      <alignment vertical="center"/>
    </xf>
    <xf numFmtId="0" fontId="28" fillId="0" borderId="0" xfId="3" applyFont="1" applyAlignment="1">
      <alignment vertical="center"/>
    </xf>
    <xf numFmtId="164" fontId="28" fillId="0" borderId="0" xfId="4" applyFont="1" applyAlignment="1">
      <alignment vertical="center"/>
    </xf>
    <xf numFmtId="0" fontId="31" fillId="0" borderId="30" xfId="3" applyFont="1" applyBorder="1"/>
    <xf numFmtId="164" fontId="23" fillId="0" borderId="30" xfId="4" applyFont="1" applyFill="1" applyBorder="1" applyAlignment="1">
      <alignment horizontal="right" vertical="center"/>
    </xf>
    <xf numFmtId="0" fontId="33" fillId="0" borderId="0" xfId="7" applyNumberFormat="1" applyFont="1" applyFill="1" applyBorder="1" applyAlignment="1"/>
    <xf numFmtId="0" fontId="34" fillId="0" borderId="31" xfId="7" applyNumberFormat="1" applyFont="1" applyFill="1" applyBorder="1" applyAlignment="1">
      <alignment horizontal="center"/>
    </xf>
    <xf numFmtId="43" fontId="34" fillId="0" borderId="30" xfId="8" applyFont="1" applyFill="1" applyBorder="1" applyAlignment="1"/>
    <xf numFmtId="0" fontId="35" fillId="4" borderId="29" xfId="6" applyFont="1" applyFill="1" applyBorder="1" applyAlignment="1">
      <alignment vertical="center"/>
    </xf>
    <xf numFmtId="43" fontId="36" fillId="0" borderId="30" xfId="9" applyFont="1" applyFill="1" applyBorder="1" applyAlignment="1">
      <alignment horizontal="left" vertical="top"/>
    </xf>
    <xf numFmtId="43" fontId="21" fillId="0" borderId="0" xfId="1" applyFont="1" applyAlignment="1">
      <alignment vertical="center"/>
    </xf>
    <xf numFmtId="43" fontId="21" fillId="0" borderId="0" xfId="3" applyNumberFormat="1" applyFont="1" applyAlignment="1">
      <alignment vertical="center"/>
    </xf>
    <xf numFmtId="0" fontId="0" fillId="0" borderId="30" xfId="0" applyBorder="1"/>
    <xf numFmtId="14" fontId="0" fillId="0" borderId="30" xfId="0" applyNumberFormat="1" applyBorder="1"/>
    <xf numFmtId="2" fontId="0" fillId="0" borderId="30" xfId="0" applyNumberFormat="1" applyBorder="1"/>
    <xf numFmtId="43" fontId="0" fillId="0" borderId="30" xfId="1" applyFont="1" applyBorder="1"/>
    <xf numFmtId="43" fontId="2" fillId="0" borderId="0" xfId="1" applyFont="1"/>
    <xf numFmtId="0" fontId="19" fillId="7" borderId="30" xfId="0" applyFont="1" applyFill="1" applyBorder="1"/>
    <xf numFmtId="0" fontId="20" fillId="0" borderId="0" xfId="0" applyFont="1"/>
    <xf numFmtId="0" fontId="37" fillId="0" borderId="0" xfId="0" applyFont="1"/>
    <xf numFmtId="43" fontId="20" fillId="0" borderId="0" xfId="0" applyNumberFormat="1" applyFont="1"/>
    <xf numFmtId="0" fontId="38" fillId="8" borderId="13" xfId="0" applyFont="1" applyFill="1" applyBorder="1" applyAlignment="1">
      <alignment horizontal="center" vertical="center" readingOrder="1"/>
    </xf>
    <xf numFmtId="0" fontId="16" fillId="7" borderId="33" xfId="10" applyFont="1" applyFill="1" applyBorder="1" applyAlignment="1" applyProtection="1">
      <alignment horizontal="center" vertical="center"/>
      <protection hidden="1"/>
    </xf>
    <xf numFmtId="0" fontId="39" fillId="0" borderId="34" xfId="10" applyFont="1" applyBorder="1" applyAlignment="1" applyProtection="1">
      <alignment horizontal="center" vertical="center"/>
      <protection hidden="1"/>
    </xf>
    <xf numFmtId="0" fontId="40" fillId="0" borderId="34" xfId="10" applyFont="1" applyBorder="1" applyAlignment="1" applyProtection="1">
      <alignment horizontal="center" vertical="center"/>
      <protection hidden="1"/>
    </xf>
    <xf numFmtId="14" fontId="40" fillId="0" borderId="34" xfId="10" applyNumberFormat="1" applyFont="1" applyBorder="1" applyAlignment="1" applyProtection="1">
      <alignment horizontal="center" vertical="center"/>
      <protection hidden="1"/>
    </xf>
    <xf numFmtId="43" fontId="40" fillId="0" borderId="34" xfId="9" applyFont="1" applyBorder="1" applyAlignment="1" applyProtection="1">
      <alignment horizontal="center" vertical="center"/>
      <protection hidden="1"/>
    </xf>
    <xf numFmtId="43" fontId="41" fillId="9" borderId="35" xfId="9" applyFont="1" applyFill="1" applyBorder="1" applyAlignment="1">
      <alignment horizontal="center" vertical="center" readingOrder="1"/>
    </xf>
    <xf numFmtId="172" fontId="2" fillId="0" borderId="0" xfId="0" applyNumberFormat="1" applyFont="1"/>
    <xf numFmtId="0" fontId="42" fillId="7" borderId="0" xfId="0" applyFont="1" applyFill="1"/>
    <xf numFmtId="172" fontId="42" fillId="7" borderId="0" xfId="0" applyNumberFormat="1" applyFont="1" applyFill="1"/>
    <xf numFmtId="2" fontId="12" fillId="2" borderId="13" xfId="0" applyNumberFormat="1" applyFont="1" applyFill="1" applyBorder="1" applyAlignment="1">
      <alignment horizontal="center" vertical="center" readingOrder="1"/>
    </xf>
    <xf numFmtId="0" fontId="35" fillId="4" borderId="30" xfId="11" applyFont="1" applyFill="1" applyBorder="1" applyAlignment="1">
      <alignment horizontal="center" vertical="center"/>
    </xf>
    <xf numFmtId="43" fontId="35" fillId="4" borderId="30" xfId="12" applyFont="1" applyFill="1" applyBorder="1" applyAlignment="1">
      <alignment horizontal="center" vertical="center"/>
    </xf>
    <xf numFmtId="43" fontId="44" fillId="10" borderId="30" xfId="1" applyFont="1" applyFill="1" applyBorder="1" applyAlignment="1">
      <alignment horizontal="center" vertical="center"/>
    </xf>
    <xf numFmtId="43" fontId="44" fillId="10" borderId="30" xfId="12" applyFont="1" applyFill="1" applyBorder="1" applyAlignment="1">
      <alignment horizontal="center" vertical="center"/>
    </xf>
    <xf numFmtId="4" fontId="2" fillId="0" borderId="0" xfId="0" applyNumberFormat="1" applyFont="1"/>
    <xf numFmtId="0" fontId="35" fillId="4" borderId="29" xfId="1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2" fillId="7" borderId="36" xfId="0" applyFont="1" applyFill="1" applyBorder="1" applyAlignment="1">
      <alignment horizontal="center" vertical="center" wrapText="1"/>
    </xf>
    <xf numFmtId="0" fontId="22" fillId="7" borderId="36" xfId="0" quotePrefix="1" applyFont="1" applyFill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/>
    </xf>
    <xf numFmtId="0" fontId="45" fillId="0" borderId="38" xfId="0" applyFont="1" applyBorder="1" applyAlignment="1">
      <alignment horizontal="center" vertical="center"/>
    </xf>
    <xf numFmtId="0" fontId="22" fillId="7" borderId="37" xfId="0" applyFont="1" applyFill="1" applyBorder="1" applyAlignment="1">
      <alignment horizontal="center" vertical="center" wrapText="1"/>
    </xf>
    <xf numFmtId="0" fontId="45" fillId="0" borderId="21" xfId="0" applyFont="1" applyBorder="1" applyAlignment="1">
      <alignment horizontal="center"/>
    </xf>
    <xf numFmtId="0" fontId="45" fillId="0" borderId="39" xfId="0" applyFont="1" applyBorder="1" applyAlignment="1">
      <alignment horizontal="center" vertical="center"/>
    </xf>
    <xf numFmtId="0" fontId="45" fillId="0" borderId="19" xfId="0" applyFont="1" applyBorder="1" applyAlignment="1">
      <alignment horizontal="center"/>
    </xf>
    <xf numFmtId="170" fontId="2" fillId="0" borderId="0" xfId="0" applyNumberFormat="1" applyFont="1"/>
    <xf numFmtId="0" fontId="42" fillId="7" borderId="40" xfId="0" applyFont="1" applyFill="1" applyBorder="1"/>
    <xf numFmtId="0" fontId="42" fillId="7" borderId="41" xfId="0" applyFont="1" applyFill="1" applyBorder="1"/>
    <xf numFmtId="171" fontId="23" fillId="0" borderId="19" xfId="4" applyNumberFormat="1" applyFont="1" applyFill="1" applyBorder="1" applyAlignment="1">
      <alignment horizontal="right" vertical="center"/>
    </xf>
    <xf numFmtId="49" fontId="41" fillId="12" borderId="35" xfId="0" applyNumberFormat="1" applyFont="1" applyFill="1" applyBorder="1" applyAlignment="1">
      <alignment horizontal="center" vertical="center" readingOrder="1"/>
    </xf>
    <xf numFmtId="0" fontId="41" fillId="12" borderId="35" xfId="0" applyFont="1" applyFill="1" applyBorder="1" applyAlignment="1">
      <alignment horizontal="center" vertical="center" readingOrder="1"/>
    </xf>
    <xf numFmtId="49" fontId="47" fillId="11" borderId="35" xfId="13" applyNumberFormat="1" applyFont="1" applyBorder="1" applyAlignment="1">
      <alignment horizontal="center" vertical="center" readingOrder="1"/>
    </xf>
    <xf numFmtId="0" fontId="47" fillId="11" borderId="35" xfId="13" applyFont="1" applyBorder="1" applyAlignment="1">
      <alignment horizontal="center" vertical="center" readingOrder="1"/>
    </xf>
    <xf numFmtId="49" fontId="48" fillId="7" borderId="35" xfId="0" applyNumberFormat="1" applyFont="1" applyFill="1" applyBorder="1" applyAlignment="1">
      <alignment horizontal="center" vertical="center" readingOrder="1"/>
    </xf>
    <xf numFmtId="0" fontId="2" fillId="0" borderId="30" xfId="0" applyFont="1" applyBorder="1" applyAlignment="1">
      <alignment horizontal="center"/>
    </xf>
    <xf numFmtId="0" fontId="2" fillId="10" borderId="0" xfId="0" applyFont="1" applyFill="1"/>
    <xf numFmtId="17" fontId="11" fillId="3" borderId="13" xfId="0" quotePrefix="1" applyNumberFormat="1" applyFont="1" applyFill="1" applyBorder="1" applyAlignment="1">
      <alignment horizontal="center" vertical="center" readingOrder="1"/>
    </xf>
    <xf numFmtId="0" fontId="35" fillId="4" borderId="29" xfId="6" applyFont="1" applyFill="1" applyBorder="1" applyAlignment="1">
      <alignment horizontal="center" vertical="center"/>
    </xf>
    <xf numFmtId="0" fontId="22" fillId="4" borderId="14" xfId="3" applyFont="1" applyFill="1" applyBorder="1" applyAlignment="1">
      <alignment horizontal="center" vertical="center"/>
    </xf>
    <xf numFmtId="0" fontId="22" fillId="4" borderId="15" xfId="3" applyFont="1" applyFill="1" applyBorder="1" applyAlignment="1">
      <alignment horizontal="center" vertical="center"/>
    </xf>
    <xf numFmtId="0" fontId="22" fillId="4" borderId="16" xfId="3" applyFont="1" applyFill="1" applyBorder="1" applyAlignment="1">
      <alignment horizontal="center" vertical="center"/>
    </xf>
    <xf numFmtId="0" fontId="22" fillId="4" borderId="17" xfId="3" applyFont="1" applyFill="1" applyBorder="1" applyAlignment="1">
      <alignment horizontal="center" vertical="center"/>
    </xf>
    <xf numFmtId="0" fontId="22" fillId="4" borderId="18" xfId="3" applyFont="1" applyFill="1" applyBorder="1" applyAlignment="1">
      <alignment horizontal="center" vertical="center"/>
    </xf>
    <xf numFmtId="0" fontId="22" fillId="4" borderId="19" xfId="3" applyFont="1" applyFill="1" applyBorder="1" applyAlignment="1">
      <alignment horizontal="center" vertical="center"/>
    </xf>
    <xf numFmtId="164" fontId="21" fillId="0" borderId="0" xfId="4" applyFont="1" applyFill="1" applyAlignment="1">
      <alignment horizontal="center" vertical="center"/>
    </xf>
    <xf numFmtId="0" fontId="21" fillId="0" borderId="21" xfId="3" applyFont="1" applyBorder="1" applyAlignment="1">
      <alignment horizontal="center" vertical="center"/>
    </xf>
    <xf numFmtId="0" fontId="22" fillId="6" borderId="29" xfId="3" applyFont="1" applyFill="1" applyBorder="1" applyAlignment="1">
      <alignment horizontal="center" vertical="center"/>
    </xf>
    <xf numFmtId="0" fontId="30" fillId="4" borderId="31" xfId="6" applyFont="1" applyFill="1" applyBorder="1" applyAlignment="1">
      <alignment horizontal="center" vertical="center"/>
    </xf>
    <xf numFmtId="0" fontId="30" fillId="4" borderId="32" xfId="6" applyFont="1" applyFill="1" applyBorder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right"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 readingOrder="1"/>
    </xf>
    <xf numFmtId="0" fontId="6" fillId="2" borderId="4" xfId="0" applyFont="1" applyFill="1" applyBorder="1" applyAlignment="1">
      <alignment vertical="top" wrapText="1" readingOrder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5" fillId="2" borderId="7" xfId="0" applyFont="1" applyFill="1" applyBorder="1" applyAlignment="1">
      <alignment horizontal="center" vertical="top" wrapText="1" readingOrder="1"/>
    </xf>
    <xf numFmtId="0" fontId="2" fillId="2" borderId="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7" fillId="2" borderId="1" xfId="0" applyFont="1" applyFill="1" applyBorder="1" applyAlignment="1">
      <alignment vertical="top" wrapText="1" readingOrder="1"/>
    </xf>
    <xf numFmtId="0" fontId="5" fillId="2" borderId="10" xfId="0" applyFont="1" applyFill="1" applyBorder="1" applyAlignment="1">
      <alignment horizontal="center" vertical="top" wrapText="1" readingOrder="1"/>
    </xf>
    <xf numFmtId="0" fontId="2" fillId="2" borderId="11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</cellXfs>
  <cellStyles count="14">
    <cellStyle name="Neutro" xfId="13" builtinId="28"/>
    <cellStyle name="Normal" xfId="0" builtinId="0"/>
    <cellStyle name="Normal 2" xfId="3" xr:uid="{2EE5893A-C04A-4BE6-861E-D43584DA4DC7}"/>
    <cellStyle name="Normal 2 3" xfId="7" xr:uid="{54138837-F0C8-4156-B6F1-19E1298DC0E9}"/>
    <cellStyle name="Normal 7" xfId="6" xr:uid="{0D53093D-BFDB-4E27-89FE-B93654CE2365}"/>
    <cellStyle name="Normal 7 2" xfId="11" xr:uid="{2B3A410B-9361-4578-A8F8-FAEFA6A24CB5}"/>
    <cellStyle name="Normal_Dados CCI Diálogo Quadra Azul" xfId="10" xr:uid="{CBA5740D-F07B-44E7-9B65-8BC1471642CD}"/>
    <cellStyle name="Porcentagem" xfId="2" builtinId="5"/>
    <cellStyle name="Porcentagem 2" xfId="5" xr:uid="{59432E77-A1A5-4262-85D1-3593443BCB25}"/>
    <cellStyle name="Vírgula" xfId="1" builtinId="3"/>
    <cellStyle name="Vírgula 10 2 2" xfId="9" xr:uid="{26DF6DAD-9ED9-40A5-BC3E-C6313CAF1205}"/>
    <cellStyle name="Vírgula 12 3" xfId="8" xr:uid="{DB519F2C-7676-48F8-B2E1-6BA05D89FBDA}"/>
    <cellStyle name="Vírgula 2" xfId="4" xr:uid="{D30A1D75-13F2-4955-9572-671105DD37ED}"/>
    <cellStyle name="Vírgula 2 2" xfId="12" xr:uid="{5308400E-1F16-4399-9B23-241CF4FAFF0D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theme="6" tint="-0.499984740745262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6" tint="-0.499984740745262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F497D"/>
      <rgbColor rgb="00D3D3D3"/>
      <rgbColor rgb="0080AAD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1543223</xdr:colOff>
      <xdr:row>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76200</xdr:rowOff>
    </xdr:from>
    <xdr:to>
      <xdr:col>2</xdr:col>
      <xdr:colOff>409748</xdr:colOff>
      <xdr:row>2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68AFAE-7923-40D5-B341-F04B950FEE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76200"/>
          <a:ext cx="1543223" cy="393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aiaServ\Users\Ricardo%20A.%20Junior\Desktop\Carteira%20Brasil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pera&#231;&#245;es\Gestao%20Serv\Paysage\EF%20CRI%20Paysage%20Luna%2002.09.2013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angelica.resende\AppData\Local\Microsoft\Windows\Temporary%20Internet%20Files\Content.Outlook\4D87ZQDQ\Fluxo%20CRI%20-%20Grupo%20CAP%20-%2006-26-201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pera&#231;&#245;es%20em%20Andamento\CIPASA\5&#170;%20Opera&#231;&#227;o\Fluxo%20CRI\EF%20Cipasa%2019.07.201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aiaServ\Users\angelica.resende\AppData\Local\Microsoft\Windows\Temporary%20Internet%20Files\Content.Outlook\4D87ZQDQ\Fluxo%20CRI%20-%20Grupo%20CAP%20-%2006-26-20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s%20compartilhados/GaiaServ/Financeiro/Concilia&#231;&#227;o%20Banc&#225;ria/Cyrela_CRI%202/2023/SERV_Concilia&#231;&#227;o_Banc&#225;ria_Cyrela_CRI%202_112023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aiaServ\Opera&#231;&#245;es\Gestao%20Serv\Di&#225;logo\Master%20Servicing\122017\GAIASERV_Relat&#243;rio_Di&#225;logo_122017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aiaServ\Users\Ricardo%20A.%20Junior\Desktop\Carteira%20Manaus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rives%20compartilhados\GaiaServ\Financeiro\Relat&#243;rios\Fechamento%20Mensal\PLANETA\2025\03\Relatorio%20Junix\FluxoUnidade_SWISS%20PARK%20ANAPOLIS_Atualizado.xlsx" TargetMode="External"/><Relationship Id="rId1" Type="http://schemas.openxmlformats.org/officeDocument/2006/relationships/externalLinkPath" Target="/Drives%20compartilhados/GaiaServ/Financeiro/Relat&#243;rios/Fechamento%20Mensal/PLANETA/2025/03/Relatorio%20Junix/FluxoUnidade_SWISS%20PARK%20ANAPOLIS_Atualiz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ebiveis - TOTAL"/>
      <sheetName val="Recebiveis - Para Securitizar"/>
      <sheetName val="Inadimplencia"/>
      <sheetName val="Planilha2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s"/>
      <sheetName val="Historico"/>
      <sheetName val="Recebíveis"/>
      <sheetName val="Fluxo"/>
      <sheetName val="Anexo"/>
      <sheetName val="G1"/>
      <sheetName val="G2"/>
      <sheetName val="G3"/>
      <sheetName val="PU"/>
      <sheetName val="Feriados"/>
      <sheetName val="Mapa Liquidação"/>
      <sheetName val="Análise"/>
      <sheetName val="Alíquotas"/>
      <sheetName val="Consolidado"/>
      <sheetName val="Índices"/>
    </sheetNames>
    <sheetDataSet>
      <sheetData sheetId="0" refreshError="1"/>
      <sheetData sheetId="1" refreshError="1"/>
      <sheetData sheetId="2" refreshError="1"/>
      <sheetData sheetId="3">
        <row r="4">
          <cell r="J4">
            <v>15369450.678126018</v>
          </cell>
          <cell r="S4">
            <v>15000000</v>
          </cell>
        </row>
        <row r="5">
          <cell r="G5">
            <v>1</v>
          </cell>
          <cell r="H5">
            <v>2013</v>
          </cell>
          <cell r="I5">
            <v>41561</v>
          </cell>
          <cell r="K5">
            <v>685862.50999999989</v>
          </cell>
          <cell r="N5">
            <v>3400</v>
          </cell>
          <cell r="O5">
            <v>500000</v>
          </cell>
          <cell r="P5">
            <v>682462.50999999989</v>
          </cell>
          <cell r="T5">
            <v>113873.01435873854</v>
          </cell>
          <cell r="U5">
            <v>568589.49564126134</v>
          </cell>
          <cell r="V5">
            <v>682462.50999999989</v>
          </cell>
        </row>
        <row r="7">
          <cell r="E7">
            <v>184</v>
          </cell>
        </row>
        <row r="21">
          <cell r="E21">
            <v>140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A2">
            <v>36892</v>
          </cell>
        </row>
        <row r="3">
          <cell r="A3">
            <v>36948</v>
          </cell>
        </row>
        <row r="4">
          <cell r="A4">
            <v>36949</v>
          </cell>
        </row>
        <row r="5">
          <cell r="A5">
            <v>36994</v>
          </cell>
        </row>
        <row r="6">
          <cell r="A6">
            <v>37002</v>
          </cell>
        </row>
        <row r="7">
          <cell r="A7">
            <v>37012</v>
          </cell>
        </row>
        <row r="8">
          <cell r="A8">
            <v>37056</v>
          </cell>
        </row>
        <row r="9">
          <cell r="A9">
            <v>37141</v>
          </cell>
        </row>
        <row r="10">
          <cell r="A10">
            <v>37176</v>
          </cell>
        </row>
        <row r="11">
          <cell r="A11">
            <v>37197</v>
          </cell>
        </row>
        <row r="12">
          <cell r="A12">
            <v>37210</v>
          </cell>
        </row>
        <row r="13">
          <cell r="A13">
            <v>37250</v>
          </cell>
        </row>
        <row r="14">
          <cell r="A14">
            <v>37257</v>
          </cell>
        </row>
        <row r="15">
          <cell r="A15">
            <v>37298</v>
          </cell>
        </row>
        <row r="16">
          <cell r="A16">
            <v>37299</v>
          </cell>
        </row>
        <row r="17">
          <cell r="A17">
            <v>37344</v>
          </cell>
        </row>
        <row r="18">
          <cell r="A18">
            <v>37367</v>
          </cell>
        </row>
        <row r="19">
          <cell r="A19">
            <v>37377</v>
          </cell>
        </row>
        <row r="20">
          <cell r="A20">
            <v>37406</v>
          </cell>
        </row>
        <row r="21">
          <cell r="A21">
            <v>37506</v>
          </cell>
        </row>
        <row r="22">
          <cell r="A22">
            <v>37541</v>
          </cell>
        </row>
        <row r="23">
          <cell r="A23">
            <v>37562</v>
          </cell>
        </row>
        <row r="24">
          <cell r="A24">
            <v>37575</v>
          </cell>
        </row>
        <row r="25">
          <cell r="A25">
            <v>37615</v>
          </cell>
        </row>
        <row r="26">
          <cell r="A26">
            <v>37622</v>
          </cell>
        </row>
        <row r="27">
          <cell r="A27">
            <v>37683</v>
          </cell>
        </row>
        <row r="28">
          <cell r="A28">
            <v>37684</v>
          </cell>
        </row>
        <row r="29">
          <cell r="A29">
            <v>37729</v>
          </cell>
        </row>
        <row r="30">
          <cell r="A30">
            <v>37732</v>
          </cell>
        </row>
        <row r="31">
          <cell r="A31">
            <v>37742</v>
          </cell>
        </row>
        <row r="32">
          <cell r="A32">
            <v>37791</v>
          </cell>
        </row>
        <row r="33">
          <cell r="A33">
            <v>37871</v>
          </cell>
        </row>
        <row r="34">
          <cell r="A34">
            <v>37906</v>
          </cell>
        </row>
        <row r="35">
          <cell r="A35">
            <v>37927</v>
          </cell>
        </row>
        <row r="36">
          <cell r="A36">
            <v>37940</v>
          </cell>
        </row>
        <row r="37">
          <cell r="A37">
            <v>37980</v>
          </cell>
        </row>
        <row r="38">
          <cell r="A38">
            <v>37987</v>
          </cell>
        </row>
        <row r="39">
          <cell r="A39">
            <v>38040</v>
          </cell>
        </row>
        <row r="40">
          <cell r="A40">
            <v>38041</v>
          </cell>
        </row>
        <row r="41">
          <cell r="A41">
            <v>38086</v>
          </cell>
        </row>
        <row r="42">
          <cell r="A42">
            <v>38098</v>
          </cell>
        </row>
        <row r="43">
          <cell r="A43">
            <v>38108</v>
          </cell>
        </row>
        <row r="44">
          <cell r="A44">
            <v>38148</v>
          </cell>
        </row>
        <row r="45">
          <cell r="A45">
            <v>38237</v>
          </cell>
        </row>
        <row r="46">
          <cell r="A46">
            <v>38272</v>
          </cell>
        </row>
        <row r="47">
          <cell r="A47">
            <v>38293</v>
          </cell>
        </row>
        <row r="48">
          <cell r="A48">
            <v>38306</v>
          </cell>
        </row>
        <row r="49">
          <cell r="A49">
            <v>38346</v>
          </cell>
        </row>
        <row r="50">
          <cell r="A50">
            <v>38353</v>
          </cell>
        </row>
        <row r="51">
          <cell r="A51">
            <v>38390</v>
          </cell>
        </row>
        <row r="52">
          <cell r="A52">
            <v>38391</v>
          </cell>
        </row>
        <row r="53">
          <cell r="A53">
            <v>38436</v>
          </cell>
        </row>
        <row r="54">
          <cell r="A54">
            <v>38463</v>
          </cell>
        </row>
        <row r="55">
          <cell r="A55">
            <v>38473</v>
          </cell>
        </row>
        <row r="56">
          <cell r="A56">
            <v>38498</v>
          </cell>
        </row>
        <row r="57">
          <cell r="A57">
            <v>38602</v>
          </cell>
        </row>
        <row r="58">
          <cell r="A58">
            <v>38637</v>
          </cell>
        </row>
        <row r="59">
          <cell r="A59">
            <v>38658</v>
          </cell>
        </row>
        <row r="60">
          <cell r="A60">
            <v>38671</v>
          </cell>
        </row>
        <row r="61">
          <cell r="A61">
            <v>38711</v>
          </cell>
        </row>
        <row r="62">
          <cell r="A62">
            <v>38718</v>
          </cell>
        </row>
        <row r="63">
          <cell r="A63">
            <v>38775</v>
          </cell>
        </row>
        <row r="64">
          <cell r="A64">
            <v>38776</v>
          </cell>
        </row>
        <row r="65">
          <cell r="A65">
            <v>38821</v>
          </cell>
        </row>
        <row r="66">
          <cell r="A66">
            <v>38828</v>
          </cell>
        </row>
        <row r="67">
          <cell r="A67">
            <v>38838</v>
          </cell>
        </row>
        <row r="68">
          <cell r="A68">
            <v>38883</v>
          </cell>
        </row>
        <row r="69">
          <cell r="A69">
            <v>38967</v>
          </cell>
        </row>
        <row r="70">
          <cell r="A70">
            <v>39002</v>
          </cell>
        </row>
        <row r="71">
          <cell r="A71">
            <v>39023</v>
          </cell>
        </row>
        <row r="72">
          <cell r="A72">
            <v>39036</v>
          </cell>
        </row>
        <row r="73">
          <cell r="A73">
            <v>39076</v>
          </cell>
        </row>
        <row r="74">
          <cell r="A74">
            <v>39083</v>
          </cell>
        </row>
        <row r="75">
          <cell r="A75">
            <v>39132</v>
          </cell>
        </row>
        <row r="76">
          <cell r="A76">
            <v>39133</v>
          </cell>
        </row>
        <row r="77">
          <cell r="A77">
            <v>39178</v>
          </cell>
        </row>
        <row r="78">
          <cell r="A78">
            <v>39193</v>
          </cell>
        </row>
        <row r="79">
          <cell r="A79">
            <v>39203</v>
          </cell>
        </row>
        <row r="80">
          <cell r="A80">
            <v>39240</v>
          </cell>
        </row>
        <row r="81">
          <cell r="A81">
            <v>39332</v>
          </cell>
        </row>
        <row r="82">
          <cell r="A82">
            <v>39367</v>
          </cell>
        </row>
        <row r="83">
          <cell r="A83">
            <v>39388</v>
          </cell>
        </row>
        <row r="84">
          <cell r="A84">
            <v>39401</v>
          </cell>
        </row>
        <row r="85">
          <cell r="A85">
            <v>39441</v>
          </cell>
        </row>
        <row r="86">
          <cell r="A86">
            <v>39448</v>
          </cell>
        </row>
        <row r="87">
          <cell r="A87">
            <v>39482</v>
          </cell>
        </row>
        <row r="88">
          <cell r="A88">
            <v>39483</v>
          </cell>
        </row>
        <row r="89">
          <cell r="A89">
            <v>39528</v>
          </cell>
        </row>
        <row r="90">
          <cell r="A90">
            <v>39559</v>
          </cell>
        </row>
        <row r="91">
          <cell r="A91">
            <v>39569</v>
          </cell>
        </row>
        <row r="92">
          <cell r="A92">
            <v>39590</v>
          </cell>
        </row>
        <row r="93">
          <cell r="A93">
            <v>39698</v>
          </cell>
        </row>
        <row r="94">
          <cell r="A94">
            <v>39733</v>
          </cell>
        </row>
        <row r="95">
          <cell r="A95">
            <v>39754</v>
          </cell>
        </row>
        <row r="96">
          <cell r="A96">
            <v>39767</v>
          </cell>
        </row>
        <row r="97">
          <cell r="A97">
            <v>39807</v>
          </cell>
        </row>
        <row r="98">
          <cell r="A98">
            <v>39814</v>
          </cell>
        </row>
        <row r="99">
          <cell r="A99">
            <v>39867</v>
          </cell>
        </row>
        <row r="100">
          <cell r="A100">
            <v>39868</v>
          </cell>
        </row>
        <row r="101">
          <cell r="A101">
            <v>39913</v>
          </cell>
        </row>
        <row r="102">
          <cell r="A102">
            <v>39924</v>
          </cell>
        </row>
        <row r="103">
          <cell r="A103">
            <v>39934</v>
          </cell>
        </row>
        <row r="104">
          <cell r="A104">
            <v>39975</v>
          </cell>
        </row>
        <row r="105">
          <cell r="A105">
            <v>40063</v>
          </cell>
        </row>
        <row r="106">
          <cell r="A106">
            <v>40098</v>
          </cell>
        </row>
        <row r="107">
          <cell r="A107">
            <v>40119</v>
          </cell>
        </row>
        <row r="108">
          <cell r="A108">
            <v>40132</v>
          </cell>
        </row>
        <row r="109">
          <cell r="A109">
            <v>40172</v>
          </cell>
        </row>
        <row r="110">
          <cell r="A110">
            <v>40179</v>
          </cell>
        </row>
        <row r="111">
          <cell r="A111">
            <v>40224</v>
          </cell>
        </row>
        <row r="112">
          <cell r="A112">
            <v>40225</v>
          </cell>
        </row>
        <row r="113">
          <cell r="A113">
            <v>40270</v>
          </cell>
        </row>
        <row r="114">
          <cell r="A114">
            <v>40289</v>
          </cell>
        </row>
        <row r="115">
          <cell r="A115">
            <v>40299</v>
          </cell>
        </row>
        <row r="116">
          <cell r="A116">
            <v>40332</v>
          </cell>
        </row>
        <row r="117">
          <cell r="A117">
            <v>40428</v>
          </cell>
        </row>
        <row r="118">
          <cell r="A118">
            <v>40463</v>
          </cell>
        </row>
        <row r="119">
          <cell r="A119">
            <v>40484</v>
          </cell>
        </row>
        <row r="120">
          <cell r="A120">
            <v>40497</v>
          </cell>
        </row>
        <row r="121">
          <cell r="A121">
            <v>40537</v>
          </cell>
        </row>
        <row r="122">
          <cell r="A122">
            <v>40544</v>
          </cell>
        </row>
        <row r="123">
          <cell r="A123">
            <v>40609</v>
          </cell>
        </row>
        <row r="124">
          <cell r="A124">
            <v>40610</v>
          </cell>
        </row>
        <row r="125">
          <cell r="A125">
            <v>40654</v>
          </cell>
        </row>
        <row r="126">
          <cell r="A126">
            <v>40655</v>
          </cell>
        </row>
        <row r="127">
          <cell r="A127">
            <v>40664</v>
          </cell>
        </row>
        <row r="128">
          <cell r="A128">
            <v>40717</v>
          </cell>
        </row>
        <row r="129">
          <cell r="A129">
            <v>40793</v>
          </cell>
        </row>
        <row r="130">
          <cell r="A130">
            <v>40828</v>
          </cell>
        </row>
        <row r="131">
          <cell r="A131">
            <v>40849</v>
          </cell>
        </row>
        <row r="132">
          <cell r="A132">
            <v>40862</v>
          </cell>
        </row>
        <row r="133">
          <cell r="A133">
            <v>40902</v>
          </cell>
        </row>
        <row r="134">
          <cell r="A134">
            <v>40909</v>
          </cell>
        </row>
        <row r="135">
          <cell r="A135">
            <v>40959</v>
          </cell>
        </row>
        <row r="136">
          <cell r="A136">
            <v>40960</v>
          </cell>
        </row>
        <row r="137">
          <cell r="A137">
            <v>41005</v>
          </cell>
        </row>
        <row r="138">
          <cell r="A138">
            <v>41020</v>
          </cell>
        </row>
        <row r="139">
          <cell r="A139">
            <v>41030</v>
          </cell>
        </row>
        <row r="140">
          <cell r="A140">
            <v>41067</v>
          </cell>
        </row>
        <row r="141">
          <cell r="A141">
            <v>41159</v>
          </cell>
        </row>
        <row r="142">
          <cell r="A142">
            <v>41194</v>
          </cell>
        </row>
        <row r="143">
          <cell r="A143">
            <v>41215</v>
          </cell>
        </row>
        <row r="144">
          <cell r="A144">
            <v>41228</v>
          </cell>
        </row>
        <row r="145">
          <cell r="A145">
            <v>41268</v>
          </cell>
        </row>
        <row r="146">
          <cell r="A146">
            <v>41275</v>
          </cell>
        </row>
        <row r="147">
          <cell r="A147">
            <v>41316</v>
          </cell>
        </row>
        <row r="148">
          <cell r="A148">
            <v>41317</v>
          </cell>
        </row>
        <row r="149">
          <cell r="A149">
            <v>41362</v>
          </cell>
        </row>
        <row r="150">
          <cell r="A150">
            <v>41385</v>
          </cell>
        </row>
        <row r="151">
          <cell r="A151">
            <v>41395</v>
          </cell>
        </row>
        <row r="152">
          <cell r="A152">
            <v>41424</v>
          </cell>
        </row>
        <row r="153">
          <cell r="A153">
            <v>41524</v>
          </cell>
        </row>
        <row r="154">
          <cell r="A154">
            <v>41559</v>
          </cell>
        </row>
        <row r="155">
          <cell r="A155">
            <v>41580</v>
          </cell>
        </row>
        <row r="156">
          <cell r="A156">
            <v>41593</v>
          </cell>
        </row>
        <row r="157">
          <cell r="A157">
            <v>41633</v>
          </cell>
        </row>
        <row r="158">
          <cell r="A158">
            <v>41640</v>
          </cell>
        </row>
        <row r="159">
          <cell r="A159">
            <v>41701</v>
          </cell>
        </row>
        <row r="160">
          <cell r="A160">
            <v>41702</v>
          </cell>
        </row>
        <row r="161">
          <cell r="A161">
            <v>41747</v>
          </cell>
        </row>
        <row r="162">
          <cell r="A162">
            <v>41750</v>
          </cell>
        </row>
        <row r="163">
          <cell r="A163">
            <v>41760</v>
          </cell>
        </row>
        <row r="164">
          <cell r="A164">
            <v>41809</v>
          </cell>
        </row>
        <row r="165">
          <cell r="A165">
            <v>41889</v>
          </cell>
        </row>
        <row r="166">
          <cell r="A166">
            <v>41924</v>
          </cell>
        </row>
        <row r="167">
          <cell r="A167">
            <v>41945</v>
          </cell>
        </row>
        <row r="168">
          <cell r="A168">
            <v>41958</v>
          </cell>
        </row>
        <row r="169">
          <cell r="A169">
            <v>41998</v>
          </cell>
        </row>
        <row r="170">
          <cell r="A170">
            <v>42005</v>
          </cell>
        </row>
        <row r="171">
          <cell r="A171">
            <v>42051</v>
          </cell>
        </row>
        <row r="172">
          <cell r="A172">
            <v>42052</v>
          </cell>
        </row>
        <row r="173">
          <cell r="A173">
            <v>42097</v>
          </cell>
        </row>
        <row r="174">
          <cell r="A174">
            <v>42115</v>
          </cell>
        </row>
        <row r="175">
          <cell r="A175">
            <v>42125</v>
          </cell>
        </row>
        <row r="176">
          <cell r="A176">
            <v>42159</v>
          </cell>
        </row>
        <row r="177">
          <cell r="A177">
            <v>42254</v>
          </cell>
        </row>
        <row r="178">
          <cell r="A178">
            <v>42289</v>
          </cell>
        </row>
        <row r="179">
          <cell r="A179">
            <v>42310</v>
          </cell>
        </row>
        <row r="180">
          <cell r="A180">
            <v>42323</v>
          </cell>
        </row>
        <row r="181">
          <cell r="A181">
            <v>42363</v>
          </cell>
        </row>
        <row r="182">
          <cell r="A182">
            <v>42370</v>
          </cell>
        </row>
        <row r="183">
          <cell r="A183">
            <v>42408</v>
          </cell>
        </row>
        <row r="184">
          <cell r="A184">
            <v>42409</v>
          </cell>
        </row>
        <row r="185">
          <cell r="A185">
            <v>42454</v>
          </cell>
        </row>
        <row r="186">
          <cell r="A186">
            <v>42481</v>
          </cell>
        </row>
        <row r="187">
          <cell r="A187">
            <v>42491</v>
          </cell>
        </row>
        <row r="188">
          <cell r="A188">
            <v>42516</v>
          </cell>
        </row>
        <row r="189">
          <cell r="A189">
            <v>42620</v>
          </cell>
        </row>
        <row r="190">
          <cell r="A190">
            <v>42655</v>
          </cell>
        </row>
        <row r="191">
          <cell r="A191">
            <v>42676</v>
          </cell>
        </row>
        <row r="192">
          <cell r="A192">
            <v>42689</v>
          </cell>
        </row>
        <row r="193">
          <cell r="A193">
            <v>42729</v>
          </cell>
        </row>
        <row r="194">
          <cell r="A194">
            <v>42736</v>
          </cell>
        </row>
        <row r="195">
          <cell r="A195">
            <v>42793</v>
          </cell>
        </row>
        <row r="196">
          <cell r="A196">
            <v>42794</v>
          </cell>
        </row>
        <row r="197">
          <cell r="A197">
            <v>42839</v>
          </cell>
        </row>
        <row r="198">
          <cell r="A198">
            <v>42846</v>
          </cell>
        </row>
        <row r="199">
          <cell r="A199">
            <v>42856</v>
          </cell>
        </row>
        <row r="200">
          <cell r="A200">
            <v>42901</v>
          </cell>
        </row>
        <row r="201">
          <cell r="A201">
            <v>42985</v>
          </cell>
        </row>
        <row r="202">
          <cell r="A202">
            <v>43020</v>
          </cell>
        </row>
        <row r="203">
          <cell r="A203">
            <v>43041</v>
          </cell>
        </row>
        <row r="204">
          <cell r="A204">
            <v>43054</v>
          </cell>
        </row>
        <row r="205">
          <cell r="A205">
            <v>43094</v>
          </cell>
        </row>
        <row r="206">
          <cell r="A206">
            <v>43101</v>
          </cell>
        </row>
        <row r="207">
          <cell r="A207">
            <v>43143</v>
          </cell>
        </row>
        <row r="208">
          <cell r="A208">
            <v>43144</v>
          </cell>
        </row>
        <row r="209">
          <cell r="A209">
            <v>43189</v>
          </cell>
        </row>
        <row r="210">
          <cell r="A210">
            <v>43211</v>
          </cell>
        </row>
        <row r="211">
          <cell r="A211">
            <v>43221</v>
          </cell>
        </row>
        <row r="212">
          <cell r="A212">
            <v>43251</v>
          </cell>
        </row>
        <row r="213">
          <cell r="A213">
            <v>43350</v>
          </cell>
        </row>
        <row r="214">
          <cell r="A214">
            <v>43385</v>
          </cell>
        </row>
        <row r="215">
          <cell r="A215">
            <v>43406</v>
          </cell>
        </row>
        <row r="216">
          <cell r="A216">
            <v>43419</v>
          </cell>
        </row>
        <row r="217">
          <cell r="A217">
            <v>43459</v>
          </cell>
        </row>
        <row r="218">
          <cell r="A218">
            <v>43466</v>
          </cell>
        </row>
        <row r="219">
          <cell r="A219">
            <v>43528</v>
          </cell>
        </row>
        <row r="220">
          <cell r="A220">
            <v>43529</v>
          </cell>
        </row>
        <row r="221">
          <cell r="A221">
            <v>43574</v>
          </cell>
        </row>
        <row r="222">
          <cell r="A222">
            <v>43576</v>
          </cell>
        </row>
        <row r="223">
          <cell r="A223">
            <v>43586</v>
          </cell>
        </row>
        <row r="224">
          <cell r="A224">
            <v>43636</v>
          </cell>
        </row>
        <row r="225">
          <cell r="A225">
            <v>43715</v>
          </cell>
        </row>
        <row r="226">
          <cell r="A226">
            <v>43750</v>
          </cell>
        </row>
        <row r="227">
          <cell r="A227">
            <v>43771</v>
          </cell>
        </row>
        <row r="228">
          <cell r="A228">
            <v>43784</v>
          </cell>
        </row>
        <row r="229">
          <cell r="A229">
            <v>43824</v>
          </cell>
        </row>
        <row r="230">
          <cell r="A230">
            <v>43831</v>
          </cell>
        </row>
        <row r="231">
          <cell r="A231">
            <v>43885</v>
          </cell>
        </row>
        <row r="232">
          <cell r="A232">
            <v>43886</v>
          </cell>
        </row>
        <row r="233">
          <cell r="A233">
            <v>43931</v>
          </cell>
        </row>
        <row r="234">
          <cell r="A234">
            <v>43942</v>
          </cell>
        </row>
        <row r="235">
          <cell r="A235">
            <v>43952</v>
          </cell>
        </row>
        <row r="236">
          <cell r="A236">
            <v>43993</v>
          </cell>
        </row>
        <row r="237">
          <cell r="A237">
            <v>44081</v>
          </cell>
        </row>
        <row r="238">
          <cell r="A238">
            <v>44116</v>
          </cell>
        </row>
        <row r="239">
          <cell r="A239">
            <v>44137</v>
          </cell>
        </row>
        <row r="240">
          <cell r="A240">
            <v>44150</v>
          </cell>
        </row>
        <row r="241">
          <cell r="A241">
            <v>44190</v>
          </cell>
        </row>
        <row r="242">
          <cell r="A242">
            <v>44197</v>
          </cell>
        </row>
        <row r="243">
          <cell r="A243">
            <v>44242</v>
          </cell>
        </row>
        <row r="244">
          <cell r="A244">
            <v>44243</v>
          </cell>
        </row>
        <row r="245">
          <cell r="A245">
            <v>44288</v>
          </cell>
        </row>
        <row r="246">
          <cell r="A246">
            <v>44307</v>
          </cell>
        </row>
        <row r="247">
          <cell r="A247">
            <v>44317</v>
          </cell>
        </row>
        <row r="248">
          <cell r="A248">
            <v>44350</v>
          </cell>
        </row>
        <row r="249">
          <cell r="A249">
            <v>44446</v>
          </cell>
        </row>
        <row r="250">
          <cell r="A250">
            <v>44481</v>
          </cell>
        </row>
        <row r="251">
          <cell r="A251">
            <v>44502</v>
          </cell>
        </row>
        <row r="252">
          <cell r="A252">
            <v>44515</v>
          </cell>
        </row>
        <row r="253">
          <cell r="A253">
            <v>44555</v>
          </cell>
        </row>
        <row r="254">
          <cell r="A254">
            <v>44562</v>
          </cell>
        </row>
        <row r="255">
          <cell r="A255">
            <v>44620</v>
          </cell>
        </row>
        <row r="256">
          <cell r="A256">
            <v>44621</v>
          </cell>
        </row>
        <row r="257">
          <cell r="A257">
            <v>44666</v>
          </cell>
        </row>
        <row r="258">
          <cell r="A258">
            <v>44672</v>
          </cell>
        </row>
        <row r="259">
          <cell r="A259">
            <v>44682</v>
          </cell>
        </row>
        <row r="260">
          <cell r="A260">
            <v>44728</v>
          </cell>
        </row>
        <row r="261">
          <cell r="A261">
            <v>44811</v>
          </cell>
        </row>
        <row r="262">
          <cell r="A262">
            <v>44846</v>
          </cell>
        </row>
        <row r="263">
          <cell r="A263">
            <v>44867</v>
          </cell>
        </row>
        <row r="264">
          <cell r="A264">
            <v>44880</v>
          </cell>
        </row>
        <row r="265">
          <cell r="A265">
            <v>44920</v>
          </cell>
        </row>
        <row r="266">
          <cell r="A266">
            <v>44927</v>
          </cell>
        </row>
        <row r="267">
          <cell r="A267">
            <v>44977</v>
          </cell>
        </row>
        <row r="268">
          <cell r="A268">
            <v>44978</v>
          </cell>
        </row>
        <row r="269">
          <cell r="A269">
            <v>45023</v>
          </cell>
        </row>
        <row r="270">
          <cell r="A270">
            <v>45037</v>
          </cell>
        </row>
        <row r="271">
          <cell r="A271">
            <v>45047</v>
          </cell>
        </row>
        <row r="272">
          <cell r="A272">
            <v>45085</v>
          </cell>
        </row>
        <row r="273">
          <cell r="A273">
            <v>45176</v>
          </cell>
        </row>
        <row r="274">
          <cell r="A274">
            <v>45211</v>
          </cell>
        </row>
        <row r="275">
          <cell r="A275">
            <v>45232</v>
          </cell>
        </row>
        <row r="276">
          <cell r="A276">
            <v>45245</v>
          </cell>
        </row>
        <row r="277">
          <cell r="A277">
            <v>45285</v>
          </cell>
        </row>
        <row r="278">
          <cell r="A278">
            <v>45292</v>
          </cell>
        </row>
        <row r="279">
          <cell r="A279">
            <v>45334</v>
          </cell>
        </row>
        <row r="280">
          <cell r="A280">
            <v>45335</v>
          </cell>
        </row>
        <row r="281">
          <cell r="A281">
            <v>45380</v>
          </cell>
        </row>
        <row r="282">
          <cell r="A282">
            <v>45403</v>
          </cell>
        </row>
        <row r="283">
          <cell r="A283">
            <v>45413</v>
          </cell>
        </row>
        <row r="284">
          <cell r="A284">
            <v>45442</v>
          </cell>
        </row>
        <row r="285">
          <cell r="A285">
            <v>45542</v>
          </cell>
        </row>
        <row r="286">
          <cell r="A286">
            <v>45577</v>
          </cell>
        </row>
        <row r="287">
          <cell r="A287">
            <v>45598</v>
          </cell>
        </row>
        <row r="288">
          <cell r="A288">
            <v>45611</v>
          </cell>
        </row>
        <row r="289">
          <cell r="A289">
            <v>45651</v>
          </cell>
        </row>
        <row r="290">
          <cell r="A290">
            <v>45658</v>
          </cell>
        </row>
        <row r="291">
          <cell r="A291">
            <v>45719</v>
          </cell>
        </row>
        <row r="292">
          <cell r="A292">
            <v>45720</v>
          </cell>
        </row>
        <row r="293">
          <cell r="A293">
            <v>45765</v>
          </cell>
        </row>
        <row r="294">
          <cell r="A294">
            <v>45768</v>
          </cell>
        </row>
        <row r="295">
          <cell r="A295">
            <v>45778</v>
          </cell>
        </row>
        <row r="296">
          <cell r="A296">
            <v>45827</v>
          </cell>
        </row>
        <row r="297">
          <cell r="A297">
            <v>45907</v>
          </cell>
        </row>
        <row r="298">
          <cell r="A298">
            <v>45942</v>
          </cell>
        </row>
        <row r="299">
          <cell r="A299">
            <v>45963</v>
          </cell>
        </row>
        <row r="300">
          <cell r="A300">
            <v>45976</v>
          </cell>
        </row>
        <row r="301">
          <cell r="A301">
            <v>46016</v>
          </cell>
        </row>
        <row r="302">
          <cell r="A302">
            <v>46023</v>
          </cell>
        </row>
        <row r="303">
          <cell r="A303">
            <v>46069</v>
          </cell>
        </row>
        <row r="304">
          <cell r="A304">
            <v>46070</v>
          </cell>
        </row>
        <row r="305">
          <cell r="A305">
            <v>46115</v>
          </cell>
        </row>
        <row r="306">
          <cell r="A306">
            <v>46133</v>
          </cell>
        </row>
        <row r="307">
          <cell r="A307">
            <v>46143</v>
          </cell>
        </row>
        <row r="308">
          <cell r="A308">
            <v>46177</v>
          </cell>
        </row>
        <row r="309">
          <cell r="A309">
            <v>46272</v>
          </cell>
        </row>
        <row r="310">
          <cell r="A310">
            <v>46307</v>
          </cell>
        </row>
        <row r="311">
          <cell r="A311">
            <v>46328</v>
          </cell>
        </row>
        <row r="312">
          <cell r="A312">
            <v>46341</v>
          </cell>
        </row>
        <row r="313">
          <cell r="A313">
            <v>46381</v>
          </cell>
        </row>
        <row r="314">
          <cell r="A314">
            <v>46388</v>
          </cell>
        </row>
        <row r="315">
          <cell r="A315">
            <v>46426</v>
          </cell>
        </row>
        <row r="316">
          <cell r="A316">
            <v>46427</v>
          </cell>
        </row>
        <row r="317">
          <cell r="A317">
            <v>46472</v>
          </cell>
        </row>
        <row r="318">
          <cell r="A318">
            <v>46498</v>
          </cell>
        </row>
        <row r="319">
          <cell r="A319">
            <v>46508</v>
          </cell>
        </row>
        <row r="320">
          <cell r="A320">
            <v>46534</v>
          </cell>
        </row>
        <row r="321">
          <cell r="A321">
            <v>46637</v>
          </cell>
        </row>
        <row r="322">
          <cell r="A322">
            <v>46672</v>
          </cell>
        </row>
        <row r="323">
          <cell r="A323">
            <v>46693</v>
          </cell>
        </row>
        <row r="324">
          <cell r="A324">
            <v>46706</v>
          </cell>
        </row>
        <row r="325">
          <cell r="A325">
            <v>46746</v>
          </cell>
        </row>
        <row r="326">
          <cell r="A326">
            <v>46753</v>
          </cell>
        </row>
        <row r="327">
          <cell r="A327">
            <v>46811</v>
          </cell>
        </row>
        <row r="328">
          <cell r="A328">
            <v>46812</v>
          </cell>
        </row>
        <row r="329">
          <cell r="A329">
            <v>46857</v>
          </cell>
        </row>
        <row r="330">
          <cell r="A330">
            <v>46864</v>
          </cell>
        </row>
        <row r="331">
          <cell r="A331">
            <v>46874</v>
          </cell>
        </row>
        <row r="332">
          <cell r="A332">
            <v>46919</v>
          </cell>
        </row>
        <row r="333">
          <cell r="A333">
            <v>47003</v>
          </cell>
        </row>
        <row r="334">
          <cell r="A334">
            <v>47038</v>
          </cell>
        </row>
        <row r="335">
          <cell r="A335">
            <v>47059</v>
          </cell>
        </row>
        <row r="336">
          <cell r="A336">
            <v>47072</v>
          </cell>
        </row>
        <row r="337">
          <cell r="A337">
            <v>47112</v>
          </cell>
        </row>
        <row r="338">
          <cell r="A338">
            <v>47119</v>
          </cell>
        </row>
        <row r="339">
          <cell r="A339">
            <v>47161</v>
          </cell>
        </row>
        <row r="340">
          <cell r="A340">
            <v>47162</v>
          </cell>
        </row>
        <row r="341">
          <cell r="A341">
            <v>47207</v>
          </cell>
        </row>
        <row r="342">
          <cell r="A342">
            <v>47229</v>
          </cell>
        </row>
        <row r="343">
          <cell r="A343">
            <v>47239</v>
          </cell>
        </row>
        <row r="344">
          <cell r="A344">
            <v>47269</v>
          </cell>
        </row>
        <row r="345">
          <cell r="A345">
            <v>47368</v>
          </cell>
        </row>
        <row r="346">
          <cell r="A346">
            <v>47403</v>
          </cell>
        </row>
        <row r="347">
          <cell r="A347">
            <v>47424</v>
          </cell>
        </row>
        <row r="348">
          <cell r="A348">
            <v>47437</v>
          </cell>
        </row>
        <row r="349">
          <cell r="A349">
            <v>47477</v>
          </cell>
        </row>
        <row r="350">
          <cell r="A350">
            <v>47484</v>
          </cell>
        </row>
        <row r="351">
          <cell r="A351">
            <v>47546</v>
          </cell>
        </row>
        <row r="352">
          <cell r="A352">
            <v>47547</v>
          </cell>
        </row>
        <row r="353">
          <cell r="A353">
            <v>47592</v>
          </cell>
        </row>
        <row r="354">
          <cell r="A354">
            <v>47594</v>
          </cell>
        </row>
        <row r="355">
          <cell r="A355">
            <v>47604</v>
          </cell>
        </row>
        <row r="356">
          <cell r="A356">
            <v>47654</v>
          </cell>
        </row>
        <row r="357">
          <cell r="A357">
            <v>47733</v>
          </cell>
        </row>
        <row r="358">
          <cell r="A358">
            <v>47768</v>
          </cell>
        </row>
        <row r="359">
          <cell r="A359">
            <v>47789</v>
          </cell>
        </row>
        <row r="360">
          <cell r="A360">
            <v>47802</v>
          </cell>
        </row>
        <row r="361">
          <cell r="A361">
            <v>47842</v>
          </cell>
        </row>
        <row r="362">
          <cell r="A362">
            <v>47849</v>
          </cell>
        </row>
        <row r="363">
          <cell r="A363">
            <v>47903</v>
          </cell>
        </row>
        <row r="364">
          <cell r="A364">
            <v>47904</v>
          </cell>
        </row>
        <row r="365">
          <cell r="A365">
            <v>47949</v>
          </cell>
        </row>
        <row r="366">
          <cell r="A366">
            <v>47959</v>
          </cell>
        </row>
        <row r="367">
          <cell r="A367">
            <v>47969</v>
          </cell>
        </row>
        <row r="368">
          <cell r="A368">
            <v>48011</v>
          </cell>
        </row>
        <row r="369">
          <cell r="A369">
            <v>48098</v>
          </cell>
        </row>
        <row r="370">
          <cell r="A370">
            <v>48133</v>
          </cell>
        </row>
        <row r="371">
          <cell r="A371">
            <v>48154</v>
          </cell>
        </row>
        <row r="372">
          <cell r="A372">
            <v>48167</v>
          </cell>
        </row>
        <row r="373">
          <cell r="A373">
            <v>48207</v>
          </cell>
        </row>
        <row r="374">
          <cell r="A374">
            <v>48214</v>
          </cell>
        </row>
        <row r="375">
          <cell r="A375">
            <v>48253</v>
          </cell>
        </row>
        <row r="376">
          <cell r="A376">
            <v>48254</v>
          </cell>
        </row>
        <row r="377">
          <cell r="A377">
            <v>48299</v>
          </cell>
        </row>
        <row r="378">
          <cell r="A378">
            <v>48325</v>
          </cell>
        </row>
        <row r="379">
          <cell r="A379">
            <v>48335</v>
          </cell>
        </row>
        <row r="380">
          <cell r="A380">
            <v>48361</v>
          </cell>
        </row>
        <row r="381">
          <cell r="A381">
            <v>48464</v>
          </cell>
        </row>
        <row r="382">
          <cell r="A382">
            <v>48499</v>
          </cell>
        </row>
        <row r="383">
          <cell r="A383">
            <v>48520</v>
          </cell>
        </row>
        <row r="384">
          <cell r="A384">
            <v>48533</v>
          </cell>
        </row>
        <row r="385">
          <cell r="A385">
            <v>48573</v>
          </cell>
        </row>
        <row r="386">
          <cell r="A386">
            <v>48580</v>
          </cell>
        </row>
        <row r="387">
          <cell r="A387">
            <v>48638</v>
          </cell>
        </row>
        <row r="388">
          <cell r="A388">
            <v>48639</v>
          </cell>
        </row>
        <row r="389">
          <cell r="A389">
            <v>48684</v>
          </cell>
        </row>
        <row r="390">
          <cell r="A390">
            <v>48690</v>
          </cell>
        </row>
        <row r="391">
          <cell r="A391">
            <v>48700</v>
          </cell>
        </row>
        <row r="392">
          <cell r="A392">
            <v>48746</v>
          </cell>
        </row>
        <row r="393">
          <cell r="A393">
            <v>48829</v>
          </cell>
        </row>
        <row r="394">
          <cell r="A394">
            <v>48864</v>
          </cell>
        </row>
        <row r="395">
          <cell r="A395">
            <v>48885</v>
          </cell>
        </row>
        <row r="396">
          <cell r="A396">
            <v>48898</v>
          </cell>
        </row>
        <row r="397">
          <cell r="A397">
            <v>48938</v>
          </cell>
        </row>
        <row r="398">
          <cell r="A398">
            <v>48945</v>
          </cell>
        </row>
        <row r="399">
          <cell r="A399">
            <v>48995</v>
          </cell>
        </row>
        <row r="400">
          <cell r="A400">
            <v>48996</v>
          </cell>
        </row>
        <row r="401">
          <cell r="A401">
            <v>49041</v>
          </cell>
        </row>
        <row r="402">
          <cell r="A402">
            <v>49055</v>
          </cell>
        </row>
        <row r="403">
          <cell r="A403">
            <v>49065</v>
          </cell>
        </row>
        <row r="404">
          <cell r="A404">
            <v>49103</v>
          </cell>
        </row>
        <row r="405">
          <cell r="A405">
            <v>49194</v>
          </cell>
        </row>
        <row r="406">
          <cell r="A406">
            <v>49229</v>
          </cell>
        </row>
        <row r="407">
          <cell r="A407">
            <v>49250</v>
          </cell>
        </row>
        <row r="408">
          <cell r="A408">
            <v>49263</v>
          </cell>
        </row>
        <row r="409">
          <cell r="A409">
            <v>49303</v>
          </cell>
        </row>
        <row r="410">
          <cell r="A410">
            <v>49310</v>
          </cell>
        </row>
        <row r="411">
          <cell r="A411">
            <v>49345</v>
          </cell>
        </row>
        <row r="412">
          <cell r="A412">
            <v>49346</v>
          </cell>
        </row>
        <row r="413">
          <cell r="A413">
            <v>49391</v>
          </cell>
        </row>
        <row r="414">
          <cell r="A414">
            <v>49420</v>
          </cell>
        </row>
        <row r="415">
          <cell r="A415">
            <v>49430</v>
          </cell>
        </row>
        <row r="416">
          <cell r="A416">
            <v>49453</v>
          </cell>
        </row>
        <row r="417">
          <cell r="A417">
            <v>49559</v>
          </cell>
        </row>
        <row r="418">
          <cell r="A418">
            <v>49594</v>
          </cell>
        </row>
        <row r="419">
          <cell r="A419">
            <v>49615</v>
          </cell>
        </row>
        <row r="420">
          <cell r="A420">
            <v>49628</v>
          </cell>
        </row>
        <row r="421">
          <cell r="A421">
            <v>49668</v>
          </cell>
        </row>
        <row r="422">
          <cell r="A422">
            <v>49675</v>
          </cell>
        </row>
        <row r="423">
          <cell r="A423">
            <v>49730</v>
          </cell>
        </row>
        <row r="424">
          <cell r="A424">
            <v>49731</v>
          </cell>
        </row>
        <row r="425">
          <cell r="A425">
            <v>49776</v>
          </cell>
        </row>
        <row r="426">
          <cell r="A426">
            <v>49786</v>
          </cell>
        </row>
        <row r="427">
          <cell r="A427">
            <v>49796</v>
          </cell>
        </row>
        <row r="428">
          <cell r="A428">
            <v>49838</v>
          </cell>
        </row>
        <row r="429">
          <cell r="A429">
            <v>49925</v>
          </cell>
        </row>
        <row r="430">
          <cell r="A430">
            <v>49960</v>
          </cell>
        </row>
        <row r="431">
          <cell r="A431">
            <v>49981</v>
          </cell>
        </row>
        <row r="432">
          <cell r="A432">
            <v>49994</v>
          </cell>
        </row>
        <row r="433">
          <cell r="A433">
            <v>50034</v>
          </cell>
        </row>
        <row r="434">
          <cell r="A434">
            <v>50041</v>
          </cell>
        </row>
        <row r="435">
          <cell r="A435">
            <v>50087</v>
          </cell>
        </row>
        <row r="436">
          <cell r="A436">
            <v>50088</v>
          </cell>
        </row>
        <row r="437">
          <cell r="A437">
            <v>50133</v>
          </cell>
        </row>
        <row r="438">
          <cell r="A438">
            <v>50151</v>
          </cell>
        </row>
        <row r="439">
          <cell r="A439">
            <v>50161</v>
          </cell>
        </row>
        <row r="440">
          <cell r="A440">
            <v>50195</v>
          </cell>
        </row>
        <row r="441">
          <cell r="A441">
            <v>50290</v>
          </cell>
        </row>
        <row r="442">
          <cell r="A442">
            <v>50325</v>
          </cell>
        </row>
        <row r="443">
          <cell r="A443">
            <v>50346</v>
          </cell>
        </row>
        <row r="444">
          <cell r="A444">
            <v>50359</v>
          </cell>
        </row>
        <row r="445">
          <cell r="A445">
            <v>50399</v>
          </cell>
        </row>
        <row r="446">
          <cell r="A446">
            <v>50406</v>
          </cell>
        </row>
        <row r="447">
          <cell r="A447">
            <v>50472</v>
          </cell>
        </row>
        <row r="448">
          <cell r="A448">
            <v>50473</v>
          </cell>
        </row>
        <row r="449">
          <cell r="A449">
            <v>50516</v>
          </cell>
        </row>
        <row r="450">
          <cell r="A450">
            <v>50518</v>
          </cell>
        </row>
        <row r="451">
          <cell r="A451">
            <v>50526</v>
          </cell>
        </row>
        <row r="452">
          <cell r="A452">
            <v>50580</v>
          </cell>
        </row>
        <row r="453">
          <cell r="A453">
            <v>50655</v>
          </cell>
        </row>
        <row r="454">
          <cell r="A454">
            <v>50690</v>
          </cell>
        </row>
        <row r="455">
          <cell r="A455">
            <v>50711</v>
          </cell>
        </row>
        <row r="456">
          <cell r="A456">
            <v>50724</v>
          </cell>
        </row>
        <row r="457">
          <cell r="A457">
            <v>50764</v>
          </cell>
        </row>
        <row r="458">
          <cell r="A458">
            <v>50771</v>
          </cell>
        </row>
        <row r="459">
          <cell r="A459">
            <v>50822</v>
          </cell>
        </row>
        <row r="460">
          <cell r="A460">
            <v>50823</v>
          </cell>
        </row>
        <row r="461">
          <cell r="A461">
            <v>50868</v>
          </cell>
        </row>
        <row r="462">
          <cell r="A462">
            <v>50881</v>
          </cell>
        </row>
        <row r="463">
          <cell r="A463">
            <v>50891</v>
          </cell>
        </row>
        <row r="464">
          <cell r="A464">
            <v>50930</v>
          </cell>
        </row>
        <row r="465">
          <cell r="A465">
            <v>51020</v>
          </cell>
        </row>
        <row r="466">
          <cell r="A466">
            <v>51055</v>
          </cell>
        </row>
        <row r="467">
          <cell r="A467">
            <v>51076</v>
          </cell>
        </row>
        <row r="468">
          <cell r="A468">
            <v>51089</v>
          </cell>
        </row>
        <row r="469">
          <cell r="A469">
            <v>51129</v>
          </cell>
        </row>
        <row r="470">
          <cell r="A470">
            <v>51136</v>
          </cell>
        </row>
        <row r="471">
          <cell r="A471">
            <v>51179</v>
          </cell>
        </row>
        <row r="472">
          <cell r="A472">
            <v>51180</v>
          </cell>
        </row>
        <row r="473">
          <cell r="A473">
            <v>51225</v>
          </cell>
        </row>
        <row r="474">
          <cell r="A474">
            <v>51247</v>
          </cell>
        </row>
        <row r="475">
          <cell r="A475">
            <v>51257</v>
          </cell>
        </row>
        <row r="476">
          <cell r="A476">
            <v>51287</v>
          </cell>
        </row>
        <row r="477">
          <cell r="A477">
            <v>51386</v>
          </cell>
        </row>
        <row r="478">
          <cell r="A478">
            <v>51421</v>
          </cell>
        </row>
        <row r="479">
          <cell r="A479">
            <v>51442</v>
          </cell>
        </row>
        <row r="480">
          <cell r="A480">
            <v>51455</v>
          </cell>
        </row>
        <row r="481">
          <cell r="A481">
            <v>51495</v>
          </cell>
        </row>
        <row r="482">
          <cell r="A482">
            <v>51502</v>
          </cell>
        </row>
        <row r="483">
          <cell r="A483">
            <v>51564</v>
          </cell>
        </row>
        <row r="484">
          <cell r="A484">
            <v>51565</v>
          </cell>
        </row>
        <row r="485">
          <cell r="A485">
            <v>51610</v>
          </cell>
        </row>
        <row r="486">
          <cell r="A486">
            <v>51612</v>
          </cell>
        </row>
        <row r="487">
          <cell r="A487">
            <v>51622</v>
          </cell>
        </row>
        <row r="488">
          <cell r="A488">
            <v>51672</v>
          </cell>
        </row>
        <row r="489">
          <cell r="A489">
            <v>51751</v>
          </cell>
        </row>
        <row r="490">
          <cell r="A490">
            <v>51786</v>
          </cell>
        </row>
        <row r="491">
          <cell r="A491">
            <v>51807</v>
          </cell>
        </row>
        <row r="492">
          <cell r="A492">
            <v>51820</v>
          </cell>
        </row>
        <row r="493">
          <cell r="A493">
            <v>51860</v>
          </cell>
        </row>
        <row r="494">
          <cell r="A494">
            <v>51867</v>
          </cell>
        </row>
        <row r="495">
          <cell r="A495">
            <v>51914</v>
          </cell>
        </row>
        <row r="496">
          <cell r="A496">
            <v>51915</v>
          </cell>
        </row>
        <row r="497">
          <cell r="A497">
            <v>51960</v>
          </cell>
        </row>
        <row r="498">
          <cell r="A498">
            <v>51977</v>
          </cell>
        </row>
        <row r="499">
          <cell r="A499">
            <v>51987</v>
          </cell>
        </row>
        <row r="500">
          <cell r="A500">
            <v>52022</v>
          </cell>
        </row>
        <row r="501">
          <cell r="A501">
            <v>52116</v>
          </cell>
        </row>
        <row r="502">
          <cell r="A502">
            <v>52151</v>
          </cell>
        </row>
        <row r="503">
          <cell r="A503">
            <v>52172</v>
          </cell>
        </row>
        <row r="504">
          <cell r="A504">
            <v>52185</v>
          </cell>
        </row>
        <row r="505">
          <cell r="A505">
            <v>52225</v>
          </cell>
        </row>
        <row r="506">
          <cell r="A506">
            <v>52232</v>
          </cell>
        </row>
        <row r="507">
          <cell r="A507">
            <v>52271</v>
          </cell>
        </row>
        <row r="508">
          <cell r="A508">
            <v>52272</v>
          </cell>
        </row>
        <row r="509">
          <cell r="A509">
            <v>52317</v>
          </cell>
        </row>
        <row r="510">
          <cell r="A510">
            <v>52342</v>
          </cell>
        </row>
        <row r="511">
          <cell r="A511">
            <v>52352</v>
          </cell>
        </row>
        <row r="512">
          <cell r="A512">
            <v>52379</v>
          </cell>
        </row>
        <row r="513">
          <cell r="A513">
            <v>52481</v>
          </cell>
        </row>
        <row r="514">
          <cell r="A514">
            <v>52516</v>
          </cell>
        </row>
        <row r="515">
          <cell r="A515">
            <v>52537</v>
          </cell>
        </row>
        <row r="516">
          <cell r="A516">
            <v>52550</v>
          </cell>
        </row>
        <row r="517">
          <cell r="A517">
            <v>52590</v>
          </cell>
        </row>
        <row r="518">
          <cell r="A518">
            <v>52597</v>
          </cell>
        </row>
        <row r="519">
          <cell r="A519">
            <v>52656</v>
          </cell>
        </row>
        <row r="520">
          <cell r="A520">
            <v>52657</v>
          </cell>
        </row>
        <row r="521">
          <cell r="A521">
            <v>52702</v>
          </cell>
        </row>
        <row r="522">
          <cell r="A522">
            <v>52708</v>
          </cell>
        </row>
        <row r="523">
          <cell r="A523">
            <v>52718</v>
          </cell>
        </row>
        <row r="524">
          <cell r="A524">
            <v>52764</v>
          </cell>
        </row>
        <row r="525">
          <cell r="A525">
            <v>52847</v>
          </cell>
        </row>
        <row r="526">
          <cell r="A526">
            <v>52882</v>
          </cell>
        </row>
        <row r="527">
          <cell r="A527">
            <v>52903</v>
          </cell>
        </row>
        <row r="528">
          <cell r="A528">
            <v>52916</v>
          </cell>
        </row>
        <row r="529">
          <cell r="A529">
            <v>52956</v>
          </cell>
        </row>
        <row r="530">
          <cell r="A530">
            <v>52963</v>
          </cell>
        </row>
        <row r="531">
          <cell r="A531">
            <v>53013</v>
          </cell>
        </row>
        <row r="532">
          <cell r="A532">
            <v>53014</v>
          </cell>
        </row>
        <row r="533">
          <cell r="A533">
            <v>53059</v>
          </cell>
        </row>
        <row r="534">
          <cell r="A534">
            <v>53073</v>
          </cell>
        </row>
        <row r="535">
          <cell r="A535">
            <v>53083</v>
          </cell>
        </row>
        <row r="536">
          <cell r="A536">
            <v>53121</v>
          </cell>
        </row>
        <row r="537">
          <cell r="A537">
            <v>53212</v>
          </cell>
        </row>
        <row r="538">
          <cell r="A538">
            <v>53247</v>
          </cell>
        </row>
        <row r="539">
          <cell r="A539">
            <v>53268</v>
          </cell>
        </row>
        <row r="540">
          <cell r="A540">
            <v>53281</v>
          </cell>
        </row>
        <row r="541">
          <cell r="A541">
            <v>53321</v>
          </cell>
        </row>
        <row r="542">
          <cell r="A542">
            <v>53328</v>
          </cell>
        </row>
        <row r="543">
          <cell r="A543">
            <v>53363</v>
          </cell>
        </row>
        <row r="544">
          <cell r="A544">
            <v>53364</v>
          </cell>
        </row>
        <row r="545">
          <cell r="A545">
            <v>53409</v>
          </cell>
        </row>
        <row r="546">
          <cell r="A546">
            <v>53438</v>
          </cell>
        </row>
        <row r="547">
          <cell r="A547">
            <v>53448</v>
          </cell>
        </row>
        <row r="548">
          <cell r="A548">
            <v>53471</v>
          </cell>
        </row>
        <row r="549">
          <cell r="A549">
            <v>53577</v>
          </cell>
        </row>
        <row r="550">
          <cell r="A550">
            <v>53612</v>
          </cell>
        </row>
        <row r="551">
          <cell r="A551">
            <v>53633</v>
          </cell>
        </row>
        <row r="552">
          <cell r="A552">
            <v>53646</v>
          </cell>
        </row>
        <row r="553">
          <cell r="A553">
            <v>53686</v>
          </cell>
        </row>
        <row r="554">
          <cell r="A554">
            <v>53693</v>
          </cell>
        </row>
        <row r="555">
          <cell r="A555">
            <v>53748</v>
          </cell>
        </row>
        <row r="556">
          <cell r="A556">
            <v>53749</v>
          </cell>
        </row>
        <row r="557">
          <cell r="A557">
            <v>53794</v>
          </cell>
        </row>
        <row r="558">
          <cell r="A558">
            <v>53803</v>
          </cell>
        </row>
        <row r="559">
          <cell r="A559">
            <v>53813</v>
          </cell>
        </row>
        <row r="560">
          <cell r="A560">
            <v>53856</v>
          </cell>
        </row>
        <row r="561">
          <cell r="A561">
            <v>53942</v>
          </cell>
        </row>
        <row r="562">
          <cell r="A562">
            <v>53977</v>
          </cell>
        </row>
        <row r="563">
          <cell r="A563">
            <v>53998</v>
          </cell>
        </row>
        <row r="564">
          <cell r="A564">
            <v>54011</v>
          </cell>
        </row>
        <row r="565">
          <cell r="A565">
            <v>54051</v>
          </cell>
        </row>
        <row r="566">
          <cell r="A566">
            <v>54058</v>
          </cell>
        </row>
        <row r="567">
          <cell r="A567">
            <v>54105</v>
          </cell>
        </row>
        <row r="568">
          <cell r="A568">
            <v>54106</v>
          </cell>
        </row>
        <row r="569">
          <cell r="A569">
            <v>54151</v>
          </cell>
        </row>
        <row r="570">
          <cell r="A570">
            <v>54169</v>
          </cell>
        </row>
        <row r="571">
          <cell r="A571">
            <v>54179</v>
          </cell>
        </row>
        <row r="572">
          <cell r="A572">
            <v>54213</v>
          </cell>
        </row>
        <row r="573">
          <cell r="A573">
            <v>54308</v>
          </cell>
        </row>
        <row r="574">
          <cell r="A574">
            <v>54343</v>
          </cell>
        </row>
        <row r="575">
          <cell r="A575">
            <v>54364</v>
          </cell>
        </row>
        <row r="576">
          <cell r="A576">
            <v>54377</v>
          </cell>
        </row>
        <row r="577">
          <cell r="A577">
            <v>54417</v>
          </cell>
        </row>
        <row r="578">
          <cell r="A578">
            <v>54424</v>
          </cell>
        </row>
        <row r="579">
          <cell r="A579">
            <v>54483</v>
          </cell>
        </row>
        <row r="580">
          <cell r="A580">
            <v>54484</v>
          </cell>
        </row>
        <row r="581">
          <cell r="A581">
            <v>54529</v>
          </cell>
        </row>
        <row r="582">
          <cell r="A582">
            <v>54534</v>
          </cell>
        </row>
        <row r="583">
          <cell r="A583">
            <v>54544</v>
          </cell>
        </row>
        <row r="584">
          <cell r="A584">
            <v>54591</v>
          </cell>
        </row>
        <row r="585">
          <cell r="A585">
            <v>54673</v>
          </cell>
        </row>
        <row r="586">
          <cell r="A586">
            <v>54708</v>
          </cell>
        </row>
        <row r="587">
          <cell r="A587">
            <v>54729</v>
          </cell>
        </row>
        <row r="588">
          <cell r="A588">
            <v>54742</v>
          </cell>
        </row>
        <row r="589">
          <cell r="A589">
            <v>54782</v>
          </cell>
        </row>
        <row r="590">
          <cell r="A590">
            <v>54789</v>
          </cell>
        </row>
        <row r="591">
          <cell r="A591">
            <v>54840</v>
          </cell>
        </row>
        <row r="592">
          <cell r="A592">
            <v>54841</v>
          </cell>
        </row>
        <row r="593">
          <cell r="A593">
            <v>54886</v>
          </cell>
        </row>
        <row r="594">
          <cell r="A594">
            <v>54899</v>
          </cell>
        </row>
        <row r="595">
          <cell r="A595">
            <v>54909</v>
          </cell>
        </row>
        <row r="596">
          <cell r="A596">
            <v>54948</v>
          </cell>
        </row>
        <row r="597">
          <cell r="A597">
            <v>55038</v>
          </cell>
        </row>
        <row r="598">
          <cell r="A598">
            <v>55073</v>
          </cell>
        </row>
        <row r="599">
          <cell r="A599">
            <v>55094</v>
          </cell>
        </row>
        <row r="600">
          <cell r="A600">
            <v>55107</v>
          </cell>
        </row>
        <row r="601">
          <cell r="A601">
            <v>55147</v>
          </cell>
        </row>
        <row r="602">
          <cell r="A602">
            <v>55154</v>
          </cell>
        </row>
        <row r="603">
          <cell r="A603">
            <v>55197</v>
          </cell>
        </row>
        <row r="604">
          <cell r="A604">
            <v>55198</v>
          </cell>
        </row>
        <row r="605">
          <cell r="A605">
            <v>55243</v>
          </cell>
        </row>
        <row r="606">
          <cell r="A606">
            <v>55264</v>
          </cell>
        </row>
        <row r="607">
          <cell r="A607">
            <v>55274</v>
          </cell>
        </row>
        <row r="608">
          <cell r="A608">
            <v>55305</v>
          </cell>
        </row>
        <row r="609">
          <cell r="A609">
            <v>55403</v>
          </cell>
        </row>
        <row r="610">
          <cell r="A610">
            <v>55438</v>
          </cell>
        </row>
        <row r="611">
          <cell r="A611">
            <v>55459</v>
          </cell>
        </row>
        <row r="612">
          <cell r="A612">
            <v>55472</v>
          </cell>
        </row>
        <row r="613">
          <cell r="A613">
            <v>55512</v>
          </cell>
        </row>
        <row r="614">
          <cell r="A614">
            <v>55519</v>
          </cell>
        </row>
        <row r="615">
          <cell r="A615">
            <v>55582</v>
          </cell>
        </row>
        <row r="616">
          <cell r="A616">
            <v>55583</v>
          </cell>
        </row>
        <row r="617">
          <cell r="A617">
            <v>55628</v>
          </cell>
        </row>
        <row r="618">
          <cell r="A618">
            <v>55630</v>
          </cell>
        </row>
        <row r="619">
          <cell r="A619">
            <v>55640</v>
          </cell>
        </row>
        <row r="620">
          <cell r="A620">
            <v>55690</v>
          </cell>
        </row>
        <row r="621">
          <cell r="A621">
            <v>55769</v>
          </cell>
        </row>
        <row r="622">
          <cell r="A622">
            <v>55804</v>
          </cell>
        </row>
        <row r="623">
          <cell r="A623">
            <v>55825</v>
          </cell>
        </row>
        <row r="624">
          <cell r="A624">
            <v>55838</v>
          </cell>
        </row>
        <row r="625">
          <cell r="A625">
            <v>55878</v>
          </cell>
        </row>
        <row r="626">
          <cell r="A626">
            <v>55885</v>
          </cell>
        </row>
        <row r="627">
          <cell r="A627">
            <v>55932</v>
          </cell>
        </row>
        <row r="628">
          <cell r="A628">
            <v>55933</v>
          </cell>
        </row>
        <row r="629">
          <cell r="A629">
            <v>55978</v>
          </cell>
        </row>
        <row r="630">
          <cell r="A630">
            <v>55995</v>
          </cell>
        </row>
        <row r="631">
          <cell r="A631">
            <v>56005</v>
          </cell>
        </row>
        <row r="632">
          <cell r="A632">
            <v>56040</v>
          </cell>
        </row>
        <row r="633">
          <cell r="A633">
            <v>56134</v>
          </cell>
        </row>
        <row r="634">
          <cell r="A634">
            <v>56169</v>
          </cell>
        </row>
        <row r="635">
          <cell r="A635">
            <v>56190</v>
          </cell>
        </row>
        <row r="636">
          <cell r="A636">
            <v>56203</v>
          </cell>
        </row>
        <row r="637">
          <cell r="A637">
            <v>56243</v>
          </cell>
        </row>
        <row r="638">
          <cell r="A638">
            <v>56250</v>
          </cell>
        </row>
        <row r="639">
          <cell r="A639">
            <v>56289</v>
          </cell>
        </row>
        <row r="640">
          <cell r="A640">
            <v>56290</v>
          </cell>
        </row>
        <row r="641">
          <cell r="A641">
            <v>56335</v>
          </cell>
        </row>
        <row r="642">
          <cell r="A642">
            <v>56360</v>
          </cell>
        </row>
        <row r="643">
          <cell r="A643">
            <v>56370</v>
          </cell>
        </row>
        <row r="644">
          <cell r="A644">
            <v>56397</v>
          </cell>
        </row>
        <row r="645">
          <cell r="A645">
            <v>56499</v>
          </cell>
        </row>
        <row r="646">
          <cell r="A646">
            <v>56534</v>
          </cell>
        </row>
        <row r="647">
          <cell r="A647">
            <v>56555</v>
          </cell>
        </row>
        <row r="648">
          <cell r="A648">
            <v>56568</v>
          </cell>
        </row>
        <row r="649">
          <cell r="A649">
            <v>56608</v>
          </cell>
        </row>
        <row r="650">
          <cell r="A650">
            <v>56615</v>
          </cell>
        </row>
        <row r="651">
          <cell r="A651">
            <v>56674</v>
          </cell>
        </row>
        <row r="652">
          <cell r="A652">
            <v>56675</v>
          </cell>
        </row>
        <row r="653">
          <cell r="A653">
            <v>56720</v>
          </cell>
        </row>
        <row r="654">
          <cell r="A654">
            <v>56725</v>
          </cell>
        </row>
        <row r="655">
          <cell r="A655">
            <v>56735</v>
          </cell>
        </row>
        <row r="656">
          <cell r="A656">
            <v>56782</v>
          </cell>
        </row>
        <row r="657">
          <cell r="A657">
            <v>56864</v>
          </cell>
        </row>
        <row r="658">
          <cell r="A658">
            <v>56899</v>
          </cell>
        </row>
        <row r="659">
          <cell r="A659">
            <v>56920</v>
          </cell>
        </row>
        <row r="660">
          <cell r="A660">
            <v>56933</v>
          </cell>
        </row>
        <row r="661">
          <cell r="A661">
            <v>56973</v>
          </cell>
        </row>
        <row r="662">
          <cell r="A662">
            <v>56980</v>
          </cell>
        </row>
        <row r="663">
          <cell r="A663">
            <v>57024</v>
          </cell>
        </row>
        <row r="664">
          <cell r="A664">
            <v>57025</v>
          </cell>
        </row>
        <row r="665">
          <cell r="A665">
            <v>57070</v>
          </cell>
        </row>
        <row r="666">
          <cell r="A666">
            <v>57091</v>
          </cell>
        </row>
        <row r="667">
          <cell r="A667">
            <v>57101</v>
          </cell>
        </row>
        <row r="668">
          <cell r="A668">
            <v>57132</v>
          </cell>
        </row>
        <row r="669">
          <cell r="A669">
            <v>57230</v>
          </cell>
        </row>
        <row r="670">
          <cell r="A670">
            <v>57265</v>
          </cell>
        </row>
        <row r="671">
          <cell r="A671">
            <v>57286</v>
          </cell>
        </row>
        <row r="672">
          <cell r="A672">
            <v>57299</v>
          </cell>
        </row>
        <row r="673">
          <cell r="A673">
            <v>57339</v>
          </cell>
        </row>
        <row r="674">
          <cell r="A674">
            <v>57346</v>
          </cell>
        </row>
        <row r="675">
          <cell r="A675">
            <v>57409</v>
          </cell>
        </row>
        <row r="676">
          <cell r="A676">
            <v>57410</v>
          </cell>
        </row>
        <row r="677">
          <cell r="A677">
            <v>57455</v>
          </cell>
        </row>
        <row r="678">
          <cell r="A678">
            <v>57456</v>
          </cell>
        </row>
        <row r="679">
          <cell r="A679">
            <v>57466</v>
          </cell>
        </row>
        <row r="680">
          <cell r="A680">
            <v>57517</v>
          </cell>
        </row>
        <row r="681">
          <cell r="A681">
            <v>57595</v>
          </cell>
        </row>
        <row r="682">
          <cell r="A682">
            <v>57630</v>
          </cell>
        </row>
        <row r="683">
          <cell r="A683">
            <v>57651</v>
          </cell>
        </row>
        <row r="684">
          <cell r="A684">
            <v>57664</v>
          </cell>
        </row>
        <row r="685">
          <cell r="A685">
            <v>57704</v>
          </cell>
        </row>
        <row r="686">
          <cell r="A686">
            <v>57711</v>
          </cell>
        </row>
        <row r="687">
          <cell r="A687">
            <v>57766</v>
          </cell>
        </row>
        <row r="688">
          <cell r="A688">
            <v>57767</v>
          </cell>
        </row>
        <row r="689">
          <cell r="A689">
            <v>57812</v>
          </cell>
        </row>
        <row r="690">
          <cell r="A690">
            <v>57821</v>
          </cell>
        </row>
        <row r="691">
          <cell r="A691">
            <v>57831</v>
          </cell>
        </row>
        <row r="692">
          <cell r="A692">
            <v>57874</v>
          </cell>
        </row>
        <row r="693">
          <cell r="A693">
            <v>57960</v>
          </cell>
        </row>
        <row r="694">
          <cell r="A694">
            <v>57995</v>
          </cell>
        </row>
        <row r="695">
          <cell r="A695">
            <v>58016</v>
          </cell>
        </row>
        <row r="696">
          <cell r="A696">
            <v>58029</v>
          </cell>
        </row>
        <row r="697">
          <cell r="A697">
            <v>58069</v>
          </cell>
        </row>
        <row r="698">
          <cell r="A698">
            <v>58076</v>
          </cell>
        </row>
        <row r="699">
          <cell r="A699">
            <v>58116</v>
          </cell>
        </row>
        <row r="700">
          <cell r="A700">
            <v>58117</v>
          </cell>
        </row>
        <row r="701">
          <cell r="A701">
            <v>58162</v>
          </cell>
        </row>
        <row r="702">
          <cell r="A702">
            <v>58186</v>
          </cell>
        </row>
        <row r="703">
          <cell r="A703">
            <v>58196</v>
          </cell>
        </row>
        <row r="704">
          <cell r="A704">
            <v>58224</v>
          </cell>
        </row>
        <row r="705">
          <cell r="A705">
            <v>58325</v>
          </cell>
        </row>
        <row r="706">
          <cell r="A706">
            <v>58360</v>
          </cell>
        </row>
        <row r="707">
          <cell r="A707">
            <v>58381</v>
          </cell>
        </row>
        <row r="708">
          <cell r="A708">
            <v>58394</v>
          </cell>
        </row>
        <row r="709">
          <cell r="A709">
            <v>58434</v>
          </cell>
        </row>
        <row r="710">
          <cell r="A710">
            <v>58441</v>
          </cell>
        </row>
        <row r="711">
          <cell r="A711">
            <v>58501</v>
          </cell>
        </row>
        <row r="712">
          <cell r="A712">
            <v>58502</v>
          </cell>
        </row>
        <row r="713">
          <cell r="A713">
            <v>58547</v>
          </cell>
        </row>
        <row r="714">
          <cell r="A714">
            <v>58552</v>
          </cell>
        </row>
        <row r="715">
          <cell r="A715">
            <v>58562</v>
          </cell>
        </row>
        <row r="716">
          <cell r="A716">
            <v>58609</v>
          </cell>
        </row>
        <row r="717">
          <cell r="A717">
            <v>58691</v>
          </cell>
        </row>
        <row r="718">
          <cell r="A718">
            <v>58726</v>
          </cell>
        </row>
        <row r="719">
          <cell r="A719">
            <v>58747</v>
          </cell>
        </row>
        <row r="720">
          <cell r="A720">
            <v>58760</v>
          </cell>
        </row>
        <row r="721">
          <cell r="A721">
            <v>58800</v>
          </cell>
        </row>
        <row r="722">
          <cell r="A722">
            <v>58807</v>
          </cell>
        </row>
        <row r="723">
          <cell r="A723">
            <v>58858</v>
          </cell>
        </row>
        <row r="724">
          <cell r="A724">
            <v>58859</v>
          </cell>
        </row>
        <row r="725">
          <cell r="A725">
            <v>58904</v>
          </cell>
        </row>
        <row r="726">
          <cell r="A726">
            <v>58917</v>
          </cell>
        </row>
        <row r="727">
          <cell r="A727">
            <v>58927</v>
          </cell>
        </row>
        <row r="728">
          <cell r="A728">
            <v>58966</v>
          </cell>
        </row>
        <row r="729">
          <cell r="A729">
            <v>59056</v>
          </cell>
        </row>
        <row r="730">
          <cell r="A730">
            <v>59091</v>
          </cell>
        </row>
        <row r="731">
          <cell r="A731">
            <v>59112</v>
          </cell>
        </row>
        <row r="732">
          <cell r="A732">
            <v>59125</v>
          </cell>
        </row>
        <row r="733">
          <cell r="A733">
            <v>59165</v>
          </cell>
        </row>
        <row r="734">
          <cell r="A734">
            <v>59172</v>
          </cell>
        </row>
        <row r="735">
          <cell r="A735">
            <v>59208</v>
          </cell>
        </row>
        <row r="736">
          <cell r="A736">
            <v>59209</v>
          </cell>
        </row>
        <row r="737">
          <cell r="A737">
            <v>59254</v>
          </cell>
        </row>
        <row r="738">
          <cell r="A738">
            <v>59282</v>
          </cell>
        </row>
        <row r="739">
          <cell r="A739">
            <v>59292</v>
          </cell>
        </row>
        <row r="740">
          <cell r="A740">
            <v>59316</v>
          </cell>
        </row>
        <row r="741">
          <cell r="A741">
            <v>59421</v>
          </cell>
        </row>
        <row r="742">
          <cell r="A742">
            <v>59456</v>
          </cell>
        </row>
        <row r="743">
          <cell r="A743">
            <v>59477</v>
          </cell>
        </row>
        <row r="744">
          <cell r="A744">
            <v>59490</v>
          </cell>
        </row>
        <row r="745">
          <cell r="A745">
            <v>59530</v>
          </cell>
        </row>
        <row r="746">
          <cell r="A746">
            <v>59537</v>
          </cell>
        </row>
        <row r="747">
          <cell r="A747">
            <v>59593</v>
          </cell>
        </row>
        <row r="748">
          <cell r="A748">
            <v>59594</v>
          </cell>
        </row>
        <row r="749">
          <cell r="A749">
            <v>59639</v>
          </cell>
        </row>
        <row r="750">
          <cell r="A750">
            <v>59647</v>
          </cell>
        </row>
        <row r="751">
          <cell r="A751">
            <v>59657</v>
          </cell>
        </row>
        <row r="752">
          <cell r="A752">
            <v>59701</v>
          </cell>
        </row>
        <row r="753">
          <cell r="A753">
            <v>59786</v>
          </cell>
        </row>
        <row r="754">
          <cell r="A754">
            <v>59821</v>
          </cell>
        </row>
        <row r="755">
          <cell r="A755">
            <v>59842</v>
          </cell>
        </row>
        <row r="756">
          <cell r="A756">
            <v>59855</v>
          </cell>
        </row>
        <row r="757">
          <cell r="A757">
            <v>59895</v>
          </cell>
        </row>
        <row r="758">
          <cell r="A758">
            <v>59902</v>
          </cell>
        </row>
        <row r="759">
          <cell r="A759">
            <v>59950</v>
          </cell>
        </row>
        <row r="760">
          <cell r="A760">
            <v>59951</v>
          </cell>
        </row>
        <row r="761">
          <cell r="A761">
            <v>59996</v>
          </cell>
        </row>
        <row r="762">
          <cell r="A762">
            <v>60013</v>
          </cell>
        </row>
        <row r="763">
          <cell r="A763">
            <v>60023</v>
          </cell>
        </row>
        <row r="764">
          <cell r="A764">
            <v>60058</v>
          </cell>
        </row>
        <row r="765">
          <cell r="A765">
            <v>60152</v>
          </cell>
        </row>
        <row r="766">
          <cell r="A766">
            <v>60187</v>
          </cell>
        </row>
        <row r="767">
          <cell r="A767">
            <v>60208</v>
          </cell>
        </row>
        <row r="768">
          <cell r="A768">
            <v>60221</v>
          </cell>
        </row>
        <row r="769">
          <cell r="A769">
            <v>60261</v>
          </cell>
        </row>
        <row r="770">
          <cell r="A770">
            <v>60268</v>
          </cell>
        </row>
        <row r="771">
          <cell r="A771">
            <v>60307</v>
          </cell>
        </row>
        <row r="772">
          <cell r="A772">
            <v>60308</v>
          </cell>
        </row>
        <row r="773">
          <cell r="A773">
            <v>60353</v>
          </cell>
        </row>
        <row r="774">
          <cell r="A774">
            <v>60378</v>
          </cell>
        </row>
        <row r="775">
          <cell r="A775">
            <v>60388</v>
          </cell>
        </row>
        <row r="776">
          <cell r="A776">
            <v>60415</v>
          </cell>
        </row>
        <row r="777">
          <cell r="A777">
            <v>60517</v>
          </cell>
        </row>
        <row r="778">
          <cell r="A778">
            <v>60552</v>
          </cell>
        </row>
        <row r="779">
          <cell r="A779">
            <v>60573</v>
          </cell>
        </row>
        <row r="780">
          <cell r="A780">
            <v>60586</v>
          </cell>
        </row>
        <row r="781">
          <cell r="A781">
            <v>60626</v>
          </cell>
        </row>
        <row r="782">
          <cell r="A782">
            <v>60633</v>
          </cell>
        </row>
        <row r="783">
          <cell r="A783">
            <v>60685</v>
          </cell>
        </row>
        <row r="784">
          <cell r="A784">
            <v>60686</v>
          </cell>
        </row>
        <row r="785">
          <cell r="A785">
            <v>60731</v>
          </cell>
        </row>
        <row r="786">
          <cell r="A786">
            <v>60743</v>
          </cell>
        </row>
        <row r="787">
          <cell r="A787">
            <v>60753</v>
          </cell>
        </row>
        <row r="788">
          <cell r="A788">
            <v>60793</v>
          </cell>
        </row>
        <row r="789">
          <cell r="A789">
            <v>60882</v>
          </cell>
        </row>
        <row r="790">
          <cell r="A790">
            <v>60917</v>
          </cell>
        </row>
        <row r="791">
          <cell r="A791">
            <v>60938</v>
          </cell>
        </row>
        <row r="792">
          <cell r="A792">
            <v>60951</v>
          </cell>
        </row>
        <row r="793">
          <cell r="A793">
            <v>60991</v>
          </cell>
        </row>
        <row r="794">
          <cell r="A794">
            <v>60998</v>
          </cell>
        </row>
        <row r="795">
          <cell r="A795">
            <v>61042</v>
          </cell>
        </row>
        <row r="796">
          <cell r="A796">
            <v>61043</v>
          </cell>
        </row>
        <row r="797">
          <cell r="A797">
            <v>61088</v>
          </cell>
        </row>
        <row r="798">
          <cell r="A798">
            <v>61108</v>
          </cell>
        </row>
        <row r="799">
          <cell r="A799">
            <v>61118</v>
          </cell>
        </row>
        <row r="800">
          <cell r="A800">
            <v>61150</v>
          </cell>
        </row>
        <row r="801">
          <cell r="A801">
            <v>61247</v>
          </cell>
        </row>
        <row r="802">
          <cell r="A802">
            <v>61282</v>
          </cell>
        </row>
        <row r="803">
          <cell r="A803">
            <v>61303</v>
          </cell>
        </row>
        <row r="804">
          <cell r="A804">
            <v>61316</v>
          </cell>
        </row>
        <row r="805">
          <cell r="A805">
            <v>61356</v>
          </cell>
        </row>
        <row r="806">
          <cell r="A806">
            <v>61363</v>
          </cell>
        </row>
        <row r="807">
          <cell r="A807">
            <v>61427</v>
          </cell>
        </row>
        <row r="808">
          <cell r="A808">
            <v>61428</v>
          </cell>
        </row>
        <row r="809">
          <cell r="A809">
            <v>61473</v>
          </cell>
        </row>
        <row r="810">
          <cell r="A810">
            <v>61474</v>
          </cell>
        </row>
        <row r="811">
          <cell r="A811">
            <v>61484</v>
          </cell>
        </row>
        <row r="812">
          <cell r="A812">
            <v>61535</v>
          </cell>
        </row>
        <row r="813">
          <cell r="A813">
            <v>61613</v>
          </cell>
        </row>
        <row r="814">
          <cell r="A814">
            <v>61648</v>
          </cell>
        </row>
        <row r="815">
          <cell r="A815">
            <v>61669</v>
          </cell>
        </row>
        <row r="816">
          <cell r="A816">
            <v>61682</v>
          </cell>
        </row>
        <row r="817">
          <cell r="A817">
            <v>61722</v>
          </cell>
        </row>
        <row r="818">
          <cell r="A818">
            <v>61729</v>
          </cell>
        </row>
        <row r="819">
          <cell r="A819">
            <v>61784</v>
          </cell>
        </row>
        <row r="820">
          <cell r="A820">
            <v>61785</v>
          </cell>
        </row>
        <row r="821">
          <cell r="A821">
            <v>61830</v>
          </cell>
        </row>
        <row r="822">
          <cell r="A822">
            <v>61839</v>
          </cell>
        </row>
        <row r="823">
          <cell r="A823">
            <v>61849</v>
          </cell>
        </row>
        <row r="824">
          <cell r="A824">
            <v>61892</v>
          </cell>
        </row>
        <row r="825">
          <cell r="A825">
            <v>61978</v>
          </cell>
        </row>
        <row r="826">
          <cell r="A826">
            <v>62013</v>
          </cell>
        </row>
        <row r="827">
          <cell r="A827">
            <v>62034</v>
          </cell>
        </row>
        <row r="828">
          <cell r="A828">
            <v>62047</v>
          </cell>
        </row>
        <row r="829">
          <cell r="A829">
            <v>62087</v>
          </cell>
        </row>
        <row r="830">
          <cell r="A830">
            <v>62094</v>
          </cell>
        </row>
        <row r="831">
          <cell r="A831">
            <v>62134</v>
          </cell>
        </row>
        <row r="832">
          <cell r="A832">
            <v>62135</v>
          </cell>
        </row>
        <row r="833">
          <cell r="A833">
            <v>62180</v>
          </cell>
        </row>
        <row r="834">
          <cell r="A834">
            <v>62204</v>
          </cell>
        </row>
        <row r="835">
          <cell r="A835">
            <v>62214</v>
          </cell>
        </row>
        <row r="836">
          <cell r="A836">
            <v>62242</v>
          </cell>
        </row>
        <row r="837">
          <cell r="A837">
            <v>62343</v>
          </cell>
        </row>
        <row r="838">
          <cell r="A838">
            <v>62378</v>
          </cell>
        </row>
        <row r="839">
          <cell r="A839">
            <v>62399</v>
          </cell>
        </row>
        <row r="840">
          <cell r="A840">
            <v>62412</v>
          </cell>
        </row>
        <row r="841">
          <cell r="A841">
            <v>62452</v>
          </cell>
        </row>
        <row r="842">
          <cell r="A842">
            <v>62459</v>
          </cell>
        </row>
        <row r="843">
          <cell r="A843">
            <v>62519</v>
          </cell>
        </row>
        <row r="844">
          <cell r="A844">
            <v>62520</v>
          </cell>
        </row>
        <row r="845">
          <cell r="A845">
            <v>62565</v>
          </cell>
        </row>
        <row r="846">
          <cell r="A846">
            <v>62569</v>
          </cell>
        </row>
        <row r="847">
          <cell r="A847">
            <v>62579</v>
          </cell>
        </row>
        <row r="848">
          <cell r="A848">
            <v>62627</v>
          </cell>
        </row>
        <row r="849">
          <cell r="A849">
            <v>62708</v>
          </cell>
        </row>
        <row r="850">
          <cell r="A850">
            <v>62743</v>
          </cell>
        </row>
        <row r="851">
          <cell r="A851">
            <v>62764</v>
          </cell>
        </row>
        <row r="852">
          <cell r="A852">
            <v>62777</v>
          </cell>
        </row>
        <row r="853">
          <cell r="A853">
            <v>62817</v>
          </cell>
        </row>
        <row r="854">
          <cell r="A854">
            <v>62824</v>
          </cell>
        </row>
        <row r="855">
          <cell r="A855">
            <v>62876</v>
          </cell>
        </row>
        <row r="856">
          <cell r="A856">
            <v>62877</v>
          </cell>
        </row>
        <row r="857">
          <cell r="A857">
            <v>62922</v>
          </cell>
        </row>
        <row r="858">
          <cell r="A858">
            <v>62935</v>
          </cell>
        </row>
        <row r="859">
          <cell r="A859">
            <v>62945</v>
          </cell>
        </row>
        <row r="860">
          <cell r="A860">
            <v>62984</v>
          </cell>
        </row>
        <row r="861">
          <cell r="A861">
            <v>63074</v>
          </cell>
        </row>
        <row r="862">
          <cell r="A862">
            <v>63109</v>
          </cell>
        </row>
        <row r="863">
          <cell r="A863">
            <v>63130</v>
          </cell>
        </row>
        <row r="864">
          <cell r="A864">
            <v>63143</v>
          </cell>
        </row>
        <row r="865">
          <cell r="A865">
            <v>63183</v>
          </cell>
        </row>
        <row r="866">
          <cell r="A866">
            <v>63190</v>
          </cell>
        </row>
        <row r="867">
          <cell r="A867">
            <v>63226</v>
          </cell>
        </row>
        <row r="868">
          <cell r="A868">
            <v>63227</v>
          </cell>
        </row>
        <row r="869">
          <cell r="A869">
            <v>63272</v>
          </cell>
        </row>
        <row r="870">
          <cell r="A870">
            <v>63300</v>
          </cell>
        </row>
        <row r="871">
          <cell r="A871">
            <v>63310</v>
          </cell>
        </row>
        <row r="872">
          <cell r="A872">
            <v>63334</v>
          </cell>
        </row>
        <row r="873">
          <cell r="A873">
            <v>63439</v>
          </cell>
        </row>
        <row r="874">
          <cell r="A874">
            <v>63474</v>
          </cell>
        </row>
        <row r="875">
          <cell r="A875">
            <v>63495</v>
          </cell>
        </row>
        <row r="876">
          <cell r="A876">
            <v>63508</v>
          </cell>
        </row>
        <row r="877">
          <cell r="A877">
            <v>63548</v>
          </cell>
        </row>
        <row r="878">
          <cell r="A878">
            <v>63555</v>
          </cell>
        </row>
        <row r="879">
          <cell r="A879">
            <v>63611</v>
          </cell>
        </row>
        <row r="880">
          <cell r="A880">
            <v>63612</v>
          </cell>
        </row>
        <row r="881">
          <cell r="A881">
            <v>63657</v>
          </cell>
        </row>
        <row r="882">
          <cell r="A882">
            <v>63665</v>
          </cell>
        </row>
        <row r="883">
          <cell r="A883">
            <v>63675</v>
          </cell>
        </row>
        <row r="884">
          <cell r="A884">
            <v>63719</v>
          </cell>
        </row>
        <row r="885">
          <cell r="A885">
            <v>63804</v>
          </cell>
        </row>
        <row r="886">
          <cell r="A886">
            <v>63839</v>
          </cell>
        </row>
        <row r="887">
          <cell r="A887">
            <v>63860</v>
          </cell>
        </row>
        <row r="888">
          <cell r="A888">
            <v>63873</v>
          </cell>
        </row>
        <row r="889">
          <cell r="A889">
            <v>63913</v>
          </cell>
        </row>
        <row r="890">
          <cell r="A890">
            <v>63920</v>
          </cell>
        </row>
        <row r="891">
          <cell r="A891">
            <v>63968</v>
          </cell>
        </row>
        <row r="892">
          <cell r="A892">
            <v>63969</v>
          </cell>
        </row>
        <row r="893">
          <cell r="A893">
            <v>64014</v>
          </cell>
        </row>
        <row r="894">
          <cell r="A894">
            <v>64030</v>
          </cell>
        </row>
        <row r="895">
          <cell r="A895">
            <v>64040</v>
          </cell>
        </row>
        <row r="896">
          <cell r="A896">
            <v>64076</v>
          </cell>
        </row>
        <row r="897">
          <cell r="A897">
            <v>64169</v>
          </cell>
        </row>
        <row r="898">
          <cell r="A898">
            <v>64204</v>
          </cell>
        </row>
        <row r="899">
          <cell r="A899">
            <v>64225</v>
          </cell>
        </row>
        <row r="900">
          <cell r="A900">
            <v>64238</v>
          </cell>
        </row>
        <row r="901">
          <cell r="A901">
            <v>64278</v>
          </cell>
        </row>
        <row r="902">
          <cell r="A902">
            <v>64285</v>
          </cell>
        </row>
        <row r="903">
          <cell r="A903">
            <v>64346</v>
          </cell>
        </row>
        <row r="904">
          <cell r="A904">
            <v>64347</v>
          </cell>
        </row>
        <row r="905">
          <cell r="A905">
            <v>64392</v>
          </cell>
        </row>
        <row r="906">
          <cell r="A906">
            <v>64396</v>
          </cell>
        </row>
        <row r="907">
          <cell r="A907">
            <v>64406</v>
          </cell>
        </row>
        <row r="908">
          <cell r="A908">
            <v>64454</v>
          </cell>
        </row>
        <row r="909">
          <cell r="A909">
            <v>64535</v>
          </cell>
        </row>
        <row r="910">
          <cell r="A910">
            <v>64570</v>
          </cell>
        </row>
        <row r="911">
          <cell r="A911">
            <v>64591</v>
          </cell>
        </row>
        <row r="912">
          <cell r="A912">
            <v>64604</v>
          </cell>
        </row>
        <row r="913">
          <cell r="A913">
            <v>64644</v>
          </cell>
        </row>
        <row r="914">
          <cell r="A914">
            <v>64651</v>
          </cell>
        </row>
        <row r="915">
          <cell r="A915">
            <v>64703</v>
          </cell>
        </row>
        <row r="916">
          <cell r="A916">
            <v>64704</v>
          </cell>
        </row>
        <row r="917">
          <cell r="A917">
            <v>64749</v>
          </cell>
        </row>
        <row r="918">
          <cell r="A918">
            <v>64761</v>
          </cell>
        </row>
        <row r="919">
          <cell r="A919">
            <v>64771</v>
          </cell>
        </row>
        <row r="920">
          <cell r="A920">
            <v>64811</v>
          </cell>
        </row>
        <row r="921">
          <cell r="A921">
            <v>64900</v>
          </cell>
        </row>
        <row r="922">
          <cell r="A922">
            <v>64935</v>
          </cell>
        </row>
        <row r="923">
          <cell r="A923">
            <v>64956</v>
          </cell>
        </row>
        <row r="924">
          <cell r="A924">
            <v>64969</v>
          </cell>
        </row>
        <row r="925">
          <cell r="A925">
            <v>65009</v>
          </cell>
        </row>
        <row r="926">
          <cell r="A926">
            <v>65016</v>
          </cell>
        </row>
        <row r="927">
          <cell r="A927">
            <v>65060</v>
          </cell>
        </row>
        <row r="928">
          <cell r="A928">
            <v>65061</v>
          </cell>
        </row>
        <row r="929">
          <cell r="A929">
            <v>65106</v>
          </cell>
        </row>
        <row r="930">
          <cell r="A930">
            <v>65126</v>
          </cell>
        </row>
        <row r="931">
          <cell r="A931">
            <v>65136</v>
          </cell>
        </row>
        <row r="932">
          <cell r="A932">
            <v>65168</v>
          </cell>
        </row>
        <row r="933">
          <cell r="A933">
            <v>65265</v>
          </cell>
        </row>
        <row r="934">
          <cell r="A934">
            <v>65300</v>
          </cell>
        </row>
        <row r="935">
          <cell r="A935">
            <v>65321</v>
          </cell>
        </row>
        <row r="936">
          <cell r="A936">
            <v>65334</v>
          </cell>
        </row>
        <row r="937">
          <cell r="A937">
            <v>65374</v>
          </cell>
        </row>
      </sheetData>
      <sheetData sheetId="10" refreshError="1"/>
      <sheetData sheetId="11" refreshError="1"/>
      <sheetData sheetId="12" refreshError="1"/>
      <sheetData sheetId="13">
        <row r="2">
          <cell r="J2" t="str">
            <v>Custos</v>
          </cell>
        </row>
        <row r="3">
          <cell r="C3" t="str">
            <v>Juros</v>
          </cell>
          <cell r="D3" t="str">
            <v>AMT</v>
          </cell>
          <cell r="E3" t="str">
            <v>PMT</v>
          </cell>
          <cell r="J3" t="str">
            <v>Despesas</v>
          </cell>
        </row>
        <row r="4">
          <cell r="B4">
            <v>2013</v>
          </cell>
          <cell r="C4">
            <v>329723.72054154938</v>
          </cell>
          <cell r="D4">
            <v>1346681.1994584505</v>
          </cell>
          <cell r="E4">
            <v>1676404.92</v>
          </cell>
          <cell r="J4">
            <v>10200</v>
          </cell>
        </row>
        <row r="5">
          <cell r="C5">
            <v>1135101.7670921525</v>
          </cell>
          <cell r="D5">
            <v>2539039.6429078481</v>
          </cell>
          <cell r="E5">
            <v>3674141.4100000006</v>
          </cell>
          <cell r="J5">
            <v>56800</v>
          </cell>
        </row>
        <row r="6">
          <cell r="C6">
            <v>979459.01297448261</v>
          </cell>
          <cell r="D6">
            <v>952348.06702551828</v>
          </cell>
          <cell r="E6">
            <v>1931807.080000001</v>
          </cell>
          <cell r="J6">
            <v>56800</v>
          </cell>
        </row>
        <row r="7">
          <cell r="C7">
            <v>893097.29499843286</v>
          </cell>
          <cell r="D7">
            <v>968586.13500156801</v>
          </cell>
          <cell r="E7">
            <v>1861683.4300000009</v>
          </cell>
          <cell r="J7">
            <v>56800</v>
          </cell>
        </row>
        <row r="8">
          <cell r="C8">
            <v>804901.21658594231</v>
          </cell>
          <cell r="D8">
            <v>947484.87341405824</v>
          </cell>
          <cell r="E8">
            <v>1752386.0900000005</v>
          </cell>
          <cell r="J8">
            <v>56800</v>
          </cell>
        </row>
        <row r="9">
          <cell r="C9">
            <v>720546.49274627434</v>
          </cell>
          <cell r="D9">
            <v>906847.98725372599</v>
          </cell>
          <cell r="E9">
            <v>1627394.4800000004</v>
          </cell>
          <cell r="J9">
            <v>56800</v>
          </cell>
        </row>
        <row r="10">
          <cell r="C10">
            <v>634287.1935351846</v>
          </cell>
          <cell r="D10">
            <v>991309.66646481596</v>
          </cell>
          <cell r="E10">
            <v>1625596.8600000006</v>
          </cell>
          <cell r="J10">
            <v>56800</v>
          </cell>
        </row>
        <row r="11">
          <cell r="C11">
            <v>540484.42028877628</v>
          </cell>
          <cell r="D11">
            <v>1059069.9397112243</v>
          </cell>
          <cell r="E11">
            <v>1599554.3600000006</v>
          </cell>
          <cell r="J11">
            <v>56800</v>
          </cell>
        </row>
        <row r="12">
          <cell r="C12">
            <v>443746.00767797913</v>
          </cell>
          <cell r="D12">
            <v>1073604.3523220215</v>
          </cell>
          <cell r="E12">
            <v>1517350.3600000006</v>
          </cell>
          <cell r="J12">
            <v>56800</v>
          </cell>
        </row>
        <row r="13">
          <cell r="C13">
            <v>342253.48785064125</v>
          </cell>
          <cell r="D13">
            <v>1164550.2521493591</v>
          </cell>
          <cell r="E13">
            <v>1506803.7400000002</v>
          </cell>
          <cell r="J13">
            <v>56800</v>
          </cell>
        </row>
        <row r="14">
          <cell r="C14">
            <v>233698.18184675302</v>
          </cell>
          <cell r="D14">
            <v>1220350.5481532472</v>
          </cell>
          <cell r="E14">
            <v>1454048.7300000002</v>
          </cell>
          <cell r="J14">
            <v>56800</v>
          </cell>
        </row>
        <row r="15">
          <cell r="C15">
            <v>117764.87977219577</v>
          </cell>
          <cell r="D15">
            <v>1334982.3302278046</v>
          </cell>
          <cell r="E15">
            <v>1452747.2100000004</v>
          </cell>
          <cell r="J15">
            <v>56800</v>
          </cell>
        </row>
      </sheetData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m Sheet"/>
      <sheetName val="Custos"/>
      <sheetName val="Fluxo"/>
      <sheetName val="EF"/>
      <sheetName val="Identificação Mutuário"/>
      <sheetName val="Historico"/>
      <sheetName val="FF"/>
      <sheetName val="Inadimplência"/>
      <sheetName val="Inad"/>
      <sheetName val="Dinam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s"/>
      <sheetName val="Recebíveis"/>
      <sheetName val="Fluxo"/>
      <sheetName val="Anexo"/>
      <sheetName val="G1"/>
      <sheetName val="G2"/>
      <sheetName val="G3"/>
      <sheetName val="PU"/>
      <sheetName val="Feriados"/>
      <sheetName val="Mapa Liquidação"/>
      <sheetName val="Análise"/>
      <sheetName val="Alíquotas"/>
      <sheetName val="Consolidado"/>
      <sheetName val="Índices"/>
      <sheetName val="Créditos"/>
      <sheetName val="CRI"/>
      <sheetName val="IGP-M"/>
      <sheetName val="ANEXO TS"/>
      <sheetName val="Plan1"/>
    </sheetNames>
    <sheetDataSet>
      <sheetData sheetId="0">
        <row r="42">
          <cell r="D42">
            <v>3400</v>
          </cell>
        </row>
      </sheetData>
      <sheetData sheetId="1">
        <row r="5">
          <cell r="B5">
            <v>4840</v>
          </cell>
        </row>
      </sheetData>
      <sheetData sheetId="2">
        <row r="4">
          <cell r="J4">
            <v>15686041.829999993</v>
          </cell>
        </row>
      </sheetData>
      <sheetData sheetId="3">
        <row r="26">
          <cell r="P26">
            <v>45822</v>
          </cell>
        </row>
      </sheetData>
      <sheetData sheetId="4" refreshError="1"/>
      <sheetData sheetId="5" refreshError="1"/>
      <sheetData sheetId="6"/>
      <sheetData sheetId="7"/>
      <sheetData sheetId="8">
        <row r="2">
          <cell r="A2">
            <v>36892</v>
          </cell>
        </row>
      </sheetData>
      <sheetData sheetId="9"/>
      <sheetData sheetId="10"/>
      <sheetData sheetId="11"/>
      <sheetData sheetId="12">
        <row r="2">
          <cell r="C2">
            <v>0</v>
          </cell>
          <cell r="G2" t="str">
            <v>Subordinada</v>
          </cell>
          <cell r="H2">
            <v>0</v>
          </cell>
          <cell r="I2">
            <v>0</v>
          </cell>
        </row>
        <row r="3">
          <cell r="G3" t="str">
            <v>Juros</v>
          </cell>
          <cell r="H3" t="str">
            <v>AMT</v>
          </cell>
          <cell r="I3" t="str">
            <v>PMT</v>
          </cell>
        </row>
        <row r="4">
          <cell r="G4">
            <v>168666.02269984304</v>
          </cell>
          <cell r="H4">
            <v>291727.09002799791</v>
          </cell>
          <cell r="I4">
            <v>460393.11272784095</v>
          </cell>
        </row>
        <row r="5">
          <cell r="G5">
            <v>355873.73738769675</v>
          </cell>
          <cell r="H5">
            <v>599127.03473684401</v>
          </cell>
          <cell r="I5">
            <v>955000.77212454076</v>
          </cell>
        </row>
        <row r="6">
          <cell r="G6">
            <v>298532.70871524594</v>
          </cell>
          <cell r="H6">
            <v>488705.39682946505</v>
          </cell>
          <cell r="I6">
            <v>787238.105544711</v>
          </cell>
        </row>
        <row r="7">
          <cell r="G7">
            <v>253210.95146109367</v>
          </cell>
          <cell r="H7">
            <v>404804.97322143451</v>
          </cell>
          <cell r="I7">
            <v>658015.92468252825</v>
          </cell>
        </row>
        <row r="8">
          <cell r="G8">
            <v>210174.47781999988</v>
          </cell>
          <cell r="H8">
            <v>411742.28244579618</v>
          </cell>
          <cell r="I8">
            <v>621916.7602657961</v>
          </cell>
        </row>
        <row r="9">
          <cell r="G9">
            <v>171594.61912806251</v>
          </cell>
          <cell r="H9">
            <v>288507.79203019553</v>
          </cell>
          <cell r="I9">
            <v>460102.41115825804</v>
          </cell>
        </row>
        <row r="10">
          <cell r="G10">
            <v>144599.0792850765</v>
          </cell>
          <cell r="H10">
            <v>253767.30878779729</v>
          </cell>
          <cell r="I10">
            <v>398366.38807287381</v>
          </cell>
        </row>
        <row r="11">
          <cell r="G11">
            <v>117050.45910233202</v>
          </cell>
          <cell r="H11">
            <v>275240.06927997287</v>
          </cell>
          <cell r="I11">
            <v>392290.52838230488</v>
          </cell>
        </row>
        <row r="12">
          <cell r="G12">
            <v>87002.020146112816</v>
          </cell>
          <cell r="H12">
            <v>301067.71305475081</v>
          </cell>
          <cell r="I12">
            <v>388069.73320086364</v>
          </cell>
        </row>
        <row r="13">
          <cell r="G13">
            <v>54446.027666591443</v>
          </cell>
          <cell r="H13">
            <v>318682.8383538624</v>
          </cell>
          <cell r="I13">
            <v>373128.86602045386</v>
          </cell>
        </row>
        <row r="14">
          <cell r="G14">
            <v>9365.9974220845397</v>
          </cell>
          <cell r="H14">
            <v>346481.20123187941</v>
          </cell>
          <cell r="I14">
            <v>355847.19865396398</v>
          </cell>
        </row>
        <row r="15">
          <cell r="G15">
            <v>0</v>
          </cell>
          <cell r="H15">
            <v>0</v>
          </cell>
          <cell r="I15">
            <v>0</v>
          </cell>
        </row>
      </sheetData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m Sheet"/>
      <sheetName val="Custos"/>
      <sheetName val="Fluxo"/>
      <sheetName val="EF"/>
      <sheetName val="Identificação Mutuário"/>
      <sheetName val="Historico"/>
      <sheetName val="FF"/>
      <sheetName val="Inadimplência"/>
      <sheetName val="Inad"/>
      <sheetName val="Dinam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INEL"/>
      <sheetName val="Ag0910 Conta 99818"/>
      <sheetName val="fluxo_pagamentos"/>
      <sheetName val="Extrato Itaú"/>
    </sheetNames>
    <sheetDataSet>
      <sheetData sheetId="0">
        <row r="4">
          <cell r="B4">
            <v>45260</v>
          </cell>
        </row>
      </sheetData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INEL"/>
      <sheetName val="Plan1"/>
      <sheetName val="Relatório consolidado"/>
      <sheetName val="REL_CUST"/>
      <sheetName val="BASE ORIGINAL - ANÁLISE"/>
      <sheetName val="BASE ENVIO DIÁLOGO ATUAL"/>
      <sheetName val="Recebimentos"/>
      <sheetName val="Conciliação"/>
      <sheetName val="Extrato"/>
    </sheetNames>
    <sheetDataSet>
      <sheetData sheetId="0">
        <row r="4">
          <cell r="B4">
            <v>43112</v>
          </cell>
        </row>
        <row r="5">
          <cell r="B5">
            <v>43100</v>
          </cell>
        </row>
      </sheetData>
      <sheetData sheetId="1" refreshError="1"/>
      <sheetData sheetId="2">
        <row r="14">
          <cell r="B14" t="str">
            <v>% Recebimento em dia</v>
          </cell>
        </row>
      </sheetData>
      <sheetData sheetId="3"/>
      <sheetData sheetId="4"/>
      <sheetData sheetId="5" refreshError="1"/>
      <sheetData sheetId="6"/>
      <sheetData sheetId="7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ebiveis - TOTAL"/>
      <sheetName val="Recebiveis - Para securitizar"/>
      <sheetName val="Inadimplencia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luxo por Unidade"/>
    </sheetNames>
    <sheetDataSet>
      <sheetData sheetId="0">
        <row r="1">
          <cell r="G1" t="str">
            <v>Código Interno</v>
          </cell>
          <cell r="H1" t="str">
            <v>Código Externo</v>
          </cell>
        </row>
        <row r="2">
          <cell r="G2">
            <v>135613</v>
          </cell>
          <cell r="H2">
            <v>6358</v>
          </cell>
        </row>
        <row r="3">
          <cell r="G3">
            <v>135613</v>
          </cell>
          <cell r="H3">
            <v>6358</v>
          </cell>
        </row>
        <row r="4">
          <cell r="G4">
            <v>135613</v>
          </cell>
          <cell r="H4">
            <v>6358</v>
          </cell>
        </row>
        <row r="5">
          <cell r="G5">
            <v>135613</v>
          </cell>
          <cell r="H5">
            <v>6358</v>
          </cell>
        </row>
        <row r="6">
          <cell r="G6">
            <v>135613</v>
          </cell>
          <cell r="H6">
            <v>6358</v>
          </cell>
        </row>
        <row r="7">
          <cell r="G7">
            <v>135613</v>
          </cell>
          <cell r="H7">
            <v>6358</v>
          </cell>
        </row>
        <row r="8">
          <cell r="G8">
            <v>135613</v>
          </cell>
          <cell r="H8">
            <v>6358</v>
          </cell>
        </row>
        <row r="9">
          <cell r="G9">
            <v>135613</v>
          </cell>
          <cell r="H9">
            <v>6358</v>
          </cell>
        </row>
        <row r="10">
          <cell r="G10">
            <v>135613</v>
          </cell>
          <cell r="H10">
            <v>6358</v>
          </cell>
        </row>
        <row r="11">
          <cell r="G11">
            <v>135613</v>
          </cell>
          <cell r="H11">
            <v>6358</v>
          </cell>
        </row>
        <row r="12">
          <cell r="G12">
            <v>135613</v>
          </cell>
          <cell r="H12">
            <v>6358</v>
          </cell>
        </row>
        <row r="13">
          <cell r="G13">
            <v>135613</v>
          </cell>
          <cell r="H13">
            <v>6358</v>
          </cell>
        </row>
        <row r="14">
          <cell r="G14">
            <v>135613</v>
          </cell>
          <cell r="H14">
            <v>6358</v>
          </cell>
        </row>
        <row r="15">
          <cell r="G15">
            <v>135613</v>
          </cell>
          <cell r="H15">
            <v>6358</v>
          </cell>
        </row>
        <row r="16">
          <cell r="G16">
            <v>135613</v>
          </cell>
          <cell r="H16">
            <v>6358</v>
          </cell>
        </row>
        <row r="17">
          <cell r="G17">
            <v>135613</v>
          </cell>
          <cell r="H17">
            <v>6358</v>
          </cell>
        </row>
        <row r="18">
          <cell r="G18">
            <v>135613</v>
          </cell>
          <cell r="H18">
            <v>6358</v>
          </cell>
        </row>
        <row r="19">
          <cell r="G19">
            <v>135613</v>
          </cell>
          <cell r="H19">
            <v>6358</v>
          </cell>
        </row>
        <row r="20">
          <cell r="G20">
            <v>135613</v>
          </cell>
          <cell r="H20">
            <v>6358</v>
          </cell>
        </row>
        <row r="21">
          <cell r="G21">
            <v>135613</v>
          </cell>
          <cell r="H21">
            <v>6358</v>
          </cell>
        </row>
        <row r="22">
          <cell r="G22">
            <v>135613</v>
          </cell>
          <cell r="H22">
            <v>6358</v>
          </cell>
        </row>
        <row r="23">
          <cell r="G23">
            <v>135613</v>
          </cell>
          <cell r="H23">
            <v>6358</v>
          </cell>
        </row>
        <row r="24">
          <cell r="G24">
            <v>135613</v>
          </cell>
          <cell r="H24">
            <v>6358</v>
          </cell>
        </row>
        <row r="25">
          <cell r="G25">
            <v>135613</v>
          </cell>
          <cell r="H25">
            <v>6358</v>
          </cell>
        </row>
        <row r="26">
          <cell r="G26">
            <v>135613</v>
          </cell>
          <cell r="H26">
            <v>6358</v>
          </cell>
        </row>
        <row r="27">
          <cell r="G27">
            <v>135613</v>
          </cell>
          <cell r="H27">
            <v>6358</v>
          </cell>
        </row>
        <row r="28">
          <cell r="G28">
            <v>135613</v>
          </cell>
          <cell r="H28">
            <v>6358</v>
          </cell>
        </row>
        <row r="29">
          <cell r="G29">
            <v>135613</v>
          </cell>
          <cell r="H29">
            <v>6358</v>
          </cell>
        </row>
        <row r="30">
          <cell r="G30">
            <v>135613</v>
          </cell>
          <cell r="H30">
            <v>6358</v>
          </cell>
        </row>
        <row r="31">
          <cell r="G31">
            <v>135613</v>
          </cell>
          <cell r="H31">
            <v>6358</v>
          </cell>
        </row>
        <row r="32">
          <cell r="G32">
            <v>135613</v>
          </cell>
          <cell r="H32">
            <v>6358</v>
          </cell>
        </row>
        <row r="33">
          <cell r="G33">
            <v>135613</v>
          </cell>
          <cell r="H33">
            <v>6358</v>
          </cell>
        </row>
        <row r="34">
          <cell r="G34">
            <v>135613</v>
          </cell>
          <cell r="H34">
            <v>6358</v>
          </cell>
        </row>
        <row r="35">
          <cell r="G35">
            <v>135613</v>
          </cell>
          <cell r="H35">
            <v>6358</v>
          </cell>
        </row>
        <row r="36">
          <cell r="G36">
            <v>135613</v>
          </cell>
          <cell r="H36">
            <v>6358</v>
          </cell>
        </row>
        <row r="37">
          <cell r="G37">
            <v>135613</v>
          </cell>
          <cell r="H37">
            <v>6358</v>
          </cell>
        </row>
        <row r="38">
          <cell r="G38">
            <v>135613</v>
          </cell>
          <cell r="H38">
            <v>6358</v>
          </cell>
        </row>
        <row r="39">
          <cell r="G39">
            <v>135614</v>
          </cell>
          <cell r="H39">
            <v>6407</v>
          </cell>
        </row>
        <row r="40">
          <cell r="G40">
            <v>135614</v>
          </cell>
          <cell r="H40">
            <v>6407</v>
          </cell>
        </row>
        <row r="41">
          <cell r="G41">
            <v>135614</v>
          </cell>
          <cell r="H41">
            <v>6407</v>
          </cell>
        </row>
        <row r="42">
          <cell r="G42">
            <v>135614</v>
          </cell>
          <cell r="H42">
            <v>6407</v>
          </cell>
        </row>
        <row r="43">
          <cell r="G43">
            <v>135614</v>
          </cell>
          <cell r="H43">
            <v>6407</v>
          </cell>
        </row>
        <row r="44">
          <cell r="G44">
            <v>135614</v>
          </cell>
          <cell r="H44">
            <v>6407</v>
          </cell>
        </row>
        <row r="45">
          <cell r="G45">
            <v>135614</v>
          </cell>
          <cell r="H45">
            <v>6407</v>
          </cell>
        </row>
        <row r="46">
          <cell r="G46">
            <v>135614</v>
          </cell>
          <cell r="H46">
            <v>6407</v>
          </cell>
        </row>
        <row r="47">
          <cell r="G47">
            <v>135614</v>
          </cell>
          <cell r="H47">
            <v>6407</v>
          </cell>
        </row>
        <row r="48">
          <cell r="G48">
            <v>135614</v>
          </cell>
          <cell r="H48">
            <v>6407</v>
          </cell>
        </row>
        <row r="49">
          <cell r="G49">
            <v>135614</v>
          </cell>
          <cell r="H49">
            <v>6407</v>
          </cell>
        </row>
        <row r="50">
          <cell r="G50">
            <v>135614</v>
          </cell>
          <cell r="H50">
            <v>6407</v>
          </cell>
        </row>
        <row r="51">
          <cell r="G51">
            <v>135614</v>
          </cell>
          <cell r="H51">
            <v>6407</v>
          </cell>
        </row>
        <row r="52">
          <cell r="G52">
            <v>135614</v>
          </cell>
          <cell r="H52">
            <v>6407</v>
          </cell>
        </row>
        <row r="53">
          <cell r="G53">
            <v>135614</v>
          </cell>
          <cell r="H53">
            <v>6407</v>
          </cell>
        </row>
        <row r="54">
          <cell r="G54">
            <v>135614</v>
          </cell>
          <cell r="H54">
            <v>6407</v>
          </cell>
        </row>
        <row r="55">
          <cell r="G55">
            <v>135614</v>
          </cell>
          <cell r="H55">
            <v>6407</v>
          </cell>
        </row>
        <row r="56">
          <cell r="G56">
            <v>135614</v>
          </cell>
          <cell r="H56">
            <v>6407</v>
          </cell>
        </row>
        <row r="57">
          <cell r="G57">
            <v>135614</v>
          </cell>
          <cell r="H57">
            <v>6407</v>
          </cell>
        </row>
        <row r="58">
          <cell r="G58">
            <v>135614</v>
          </cell>
          <cell r="H58">
            <v>6407</v>
          </cell>
        </row>
        <row r="59">
          <cell r="G59">
            <v>135614</v>
          </cell>
          <cell r="H59">
            <v>6407</v>
          </cell>
        </row>
        <row r="60">
          <cell r="G60">
            <v>135614</v>
          </cell>
          <cell r="H60">
            <v>6407</v>
          </cell>
        </row>
        <row r="61">
          <cell r="G61">
            <v>135614</v>
          </cell>
          <cell r="H61">
            <v>6407</v>
          </cell>
        </row>
        <row r="62">
          <cell r="G62">
            <v>135614</v>
          </cell>
          <cell r="H62">
            <v>6407</v>
          </cell>
        </row>
        <row r="63">
          <cell r="G63">
            <v>135614</v>
          </cell>
          <cell r="H63">
            <v>6407</v>
          </cell>
        </row>
        <row r="64">
          <cell r="G64">
            <v>135614</v>
          </cell>
          <cell r="H64">
            <v>6407</v>
          </cell>
        </row>
        <row r="65">
          <cell r="G65">
            <v>135614</v>
          </cell>
          <cell r="H65">
            <v>6407</v>
          </cell>
        </row>
        <row r="66">
          <cell r="G66">
            <v>135614</v>
          </cell>
          <cell r="H66">
            <v>6407</v>
          </cell>
        </row>
        <row r="67">
          <cell r="G67">
            <v>135614</v>
          </cell>
          <cell r="H67">
            <v>6407</v>
          </cell>
        </row>
        <row r="68">
          <cell r="G68">
            <v>135614</v>
          </cell>
          <cell r="H68">
            <v>6407</v>
          </cell>
        </row>
        <row r="69">
          <cell r="G69">
            <v>135614</v>
          </cell>
          <cell r="H69">
            <v>6407</v>
          </cell>
        </row>
        <row r="70">
          <cell r="G70">
            <v>135614</v>
          </cell>
          <cell r="H70">
            <v>6407</v>
          </cell>
        </row>
        <row r="71">
          <cell r="G71">
            <v>135614</v>
          </cell>
          <cell r="H71">
            <v>6407</v>
          </cell>
        </row>
        <row r="72">
          <cell r="G72">
            <v>135614</v>
          </cell>
          <cell r="H72">
            <v>6407</v>
          </cell>
        </row>
        <row r="73">
          <cell r="G73">
            <v>135614</v>
          </cell>
          <cell r="H73">
            <v>6407</v>
          </cell>
        </row>
        <row r="74">
          <cell r="G74">
            <v>135614</v>
          </cell>
          <cell r="H74">
            <v>6407</v>
          </cell>
        </row>
        <row r="75">
          <cell r="G75">
            <v>135614</v>
          </cell>
          <cell r="H75">
            <v>6407</v>
          </cell>
        </row>
        <row r="76">
          <cell r="G76">
            <v>135615</v>
          </cell>
          <cell r="H76">
            <v>6398</v>
          </cell>
        </row>
        <row r="77">
          <cell r="G77">
            <v>135615</v>
          </cell>
          <cell r="H77">
            <v>6398</v>
          </cell>
        </row>
        <row r="78">
          <cell r="G78">
            <v>135615</v>
          </cell>
          <cell r="H78">
            <v>6398</v>
          </cell>
        </row>
        <row r="79">
          <cell r="G79">
            <v>135615</v>
          </cell>
          <cell r="H79">
            <v>6398</v>
          </cell>
        </row>
        <row r="80">
          <cell r="G80">
            <v>135615</v>
          </cell>
          <cell r="H80">
            <v>6398</v>
          </cell>
        </row>
        <row r="81">
          <cell r="G81">
            <v>135615</v>
          </cell>
          <cell r="H81">
            <v>6398</v>
          </cell>
        </row>
        <row r="82">
          <cell r="G82">
            <v>135615</v>
          </cell>
          <cell r="H82">
            <v>6398</v>
          </cell>
        </row>
        <row r="83">
          <cell r="G83">
            <v>135615</v>
          </cell>
          <cell r="H83">
            <v>6398</v>
          </cell>
        </row>
        <row r="84">
          <cell r="G84">
            <v>135615</v>
          </cell>
          <cell r="H84">
            <v>6398</v>
          </cell>
        </row>
        <row r="85">
          <cell r="G85">
            <v>135615</v>
          </cell>
          <cell r="H85">
            <v>6398</v>
          </cell>
        </row>
        <row r="86">
          <cell r="G86">
            <v>135615</v>
          </cell>
          <cell r="H86">
            <v>6398</v>
          </cell>
        </row>
        <row r="87">
          <cell r="G87">
            <v>135615</v>
          </cell>
          <cell r="H87">
            <v>6398</v>
          </cell>
        </row>
        <row r="88">
          <cell r="G88">
            <v>135615</v>
          </cell>
          <cell r="H88">
            <v>6398</v>
          </cell>
        </row>
        <row r="89">
          <cell r="G89">
            <v>135615</v>
          </cell>
          <cell r="H89">
            <v>6398</v>
          </cell>
        </row>
        <row r="90">
          <cell r="G90">
            <v>135615</v>
          </cell>
          <cell r="H90">
            <v>6398</v>
          </cell>
        </row>
        <row r="91">
          <cell r="G91">
            <v>135615</v>
          </cell>
          <cell r="H91">
            <v>6398</v>
          </cell>
        </row>
        <row r="92">
          <cell r="G92">
            <v>135615</v>
          </cell>
          <cell r="H92">
            <v>6398</v>
          </cell>
        </row>
        <row r="93">
          <cell r="G93">
            <v>135615</v>
          </cell>
          <cell r="H93">
            <v>6398</v>
          </cell>
        </row>
        <row r="94">
          <cell r="G94">
            <v>135615</v>
          </cell>
          <cell r="H94">
            <v>6398</v>
          </cell>
        </row>
        <row r="95">
          <cell r="G95">
            <v>135615</v>
          </cell>
          <cell r="H95">
            <v>6398</v>
          </cell>
        </row>
        <row r="96">
          <cell r="G96">
            <v>135615</v>
          </cell>
          <cell r="H96">
            <v>6398</v>
          </cell>
        </row>
        <row r="97">
          <cell r="G97">
            <v>135615</v>
          </cell>
          <cell r="H97">
            <v>6398</v>
          </cell>
        </row>
        <row r="98">
          <cell r="G98">
            <v>135615</v>
          </cell>
          <cell r="H98">
            <v>6398</v>
          </cell>
        </row>
        <row r="99">
          <cell r="G99">
            <v>135615</v>
          </cell>
          <cell r="H99">
            <v>6398</v>
          </cell>
        </row>
        <row r="100">
          <cell r="G100">
            <v>135615</v>
          </cell>
          <cell r="H100">
            <v>6398</v>
          </cell>
        </row>
        <row r="101">
          <cell r="G101">
            <v>135615</v>
          </cell>
          <cell r="H101">
            <v>6398</v>
          </cell>
        </row>
        <row r="102">
          <cell r="G102">
            <v>135615</v>
          </cell>
          <cell r="H102">
            <v>6398</v>
          </cell>
        </row>
        <row r="103">
          <cell r="G103">
            <v>135615</v>
          </cell>
          <cell r="H103">
            <v>6398</v>
          </cell>
        </row>
        <row r="104">
          <cell r="G104">
            <v>135615</v>
          </cell>
          <cell r="H104">
            <v>6398</v>
          </cell>
        </row>
        <row r="105">
          <cell r="G105">
            <v>135615</v>
          </cell>
          <cell r="H105">
            <v>6398</v>
          </cell>
        </row>
        <row r="106">
          <cell r="G106">
            <v>135615</v>
          </cell>
          <cell r="H106">
            <v>6398</v>
          </cell>
        </row>
        <row r="107">
          <cell r="G107">
            <v>135615</v>
          </cell>
          <cell r="H107">
            <v>6398</v>
          </cell>
        </row>
        <row r="108">
          <cell r="G108">
            <v>135615</v>
          </cell>
          <cell r="H108">
            <v>6398</v>
          </cell>
        </row>
        <row r="109">
          <cell r="G109">
            <v>135615</v>
          </cell>
          <cell r="H109">
            <v>6398</v>
          </cell>
        </row>
        <row r="110">
          <cell r="G110">
            <v>135615</v>
          </cell>
          <cell r="H110">
            <v>6398</v>
          </cell>
        </row>
        <row r="111">
          <cell r="G111">
            <v>135615</v>
          </cell>
          <cell r="H111">
            <v>6398</v>
          </cell>
        </row>
        <row r="112">
          <cell r="G112">
            <v>135615</v>
          </cell>
          <cell r="H112">
            <v>6398</v>
          </cell>
        </row>
        <row r="113">
          <cell r="G113">
            <v>135615</v>
          </cell>
          <cell r="H113">
            <v>6398</v>
          </cell>
        </row>
        <row r="114">
          <cell r="G114">
            <v>135615</v>
          </cell>
          <cell r="H114">
            <v>6398</v>
          </cell>
        </row>
        <row r="115">
          <cell r="G115">
            <v>135615</v>
          </cell>
          <cell r="H115">
            <v>6398</v>
          </cell>
        </row>
        <row r="116">
          <cell r="G116">
            <v>135615</v>
          </cell>
          <cell r="H116">
            <v>6398</v>
          </cell>
        </row>
        <row r="117">
          <cell r="G117">
            <v>135615</v>
          </cell>
          <cell r="H117">
            <v>6398</v>
          </cell>
        </row>
        <row r="118">
          <cell r="G118">
            <v>135615</v>
          </cell>
          <cell r="H118">
            <v>6398</v>
          </cell>
        </row>
        <row r="119">
          <cell r="G119">
            <v>135615</v>
          </cell>
          <cell r="H119">
            <v>6398</v>
          </cell>
        </row>
        <row r="120">
          <cell r="G120">
            <v>135615</v>
          </cell>
          <cell r="H120">
            <v>6398</v>
          </cell>
        </row>
        <row r="121">
          <cell r="G121">
            <v>135615</v>
          </cell>
          <cell r="H121">
            <v>6398</v>
          </cell>
        </row>
        <row r="122">
          <cell r="G122">
            <v>135615</v>
          </cell>
          <cell r="H122">
            <v>6398</v>
          </cell>
        </row>
        <row r="123">
          <cell r="G123">
            <v>135615</v>
          </cell>
          <cell r="H123">
            <v>6398</v>
          </cell>
        </row>
        <row r="124">
          <cell r="G124">
            <v>135615</v>
          </cell>
          <cell r="H124">
            <v>6398</v>
          </cell>
        </row>
        <row r="125">
          <cell r="G125">
            <v>135615</v>
          </cell>
          <cell r="H125">
            <v>6398</v>
          </cell>
        </row>
        <row r="126">
          <cell r="G126">
            <v>135615</v>
          </cell>
          <cell r="H126">
            <v>6398</v>
          </cell>
        </row>
        <row r="127">
          <cell r="G127">
            <v>135615</v>
          </cell>
          <cell r="H127">
            <v>6398</v>
          </cell>
        </row>
        <row r="128">
          <cell r="G128">
            <v>135615</v>
          </cell>
          <cell r="H128">
            <v>6398</v>
          </cell>
        </row>
        <row r="129">
          <cell r="G129">
            <v>135615</v>
          </cell>
          <cell r="H129">
            <v>6398</v>
          </cell>
        </row>
        <row r="130">
          <cell r="G130">
            <v>135615</v>
          </cell>
          <cell r="H130">
            <v>6398</v>
          </cell>
        </row>
        <row r="131">
          <cell r="G131">
            <v>135615</v>
          </cell>
          <cell r="H131">
            <v>6398</v>
          </cell>
        </row>
        <row r="132">
          <cell r="G132">
            <v>135615</v>
          </cell>
          <cell r="H132">
            <v>6398</v>
          </cell>
        </row>
        <row r="133">
          <cell r="G133">
            <v>135615</v>
          </cell>
          <cell r="H133">
            <v>6398</v>
          </cell>
        </row>
        <row r="134">
          <cell r="G134">
            <v>135615</v>
          </cell>
          <cell r="H134">
            <v>6398</v>
          </cell>
        </row>
        <row r="135">
          <cell r="G135">
            <v>135615</v>
          </cell>
          <cell r="H135">
            <v>6398</v>
          </cell>
        </row>
        <row r="136">
          <cell r="G136">
            <v>135615</v>
          </cell>
          <cell r="H136">
            <v>6398</v>
          </cell>
        </row>
        <row r="137">
          <cell r="G137">
            <v>135615</v>
          </cell>
          <cell r="H137">
            <v>6398</v>
          </cell>
        </row>
        <row r="138">
          <cell r="G138">
            <v>135615</v>
          </cell>
          <cell r="H138">
            <v>6398</v>
          </cell>
        </row>
        <row r="139">
          <cell r="G139">
            <v>135615</v>
          </cell>
          <cell r="H139">
            <v>6398</v>
          </cell>
        </row>
        <row r="140">
          <cell r="G140">
            <v>135615</v>
          </cell>
          <cell r="H140">
            <v>6398</v>
          </cell>
        </row>
        <row r="141">
          <cell r="G141">
            <v>135615</v>
          </cell>
          <cell r="H141">
            <v>6398</v>
          </cell>
        </row>
        <row r="142">
          <cell r="G142">
            <v>135615</v>
          </cell>
          <cell r="H142">
            <v>6398</v>
          </cell>
        </row>
        <row r="143">
          <cell r="G143">
            <v>135615</v>
          </cell>
          <cell r="H143">
            <v>6398</v>
          </cell>
        </row>
        <row r="144">
          <cell r="G144">
            <v>135615</v>
          </cell>
          <cell r="H144">
            <v>6398</v>
          </cell>
        </row>
        <row r="145">
          <cell r="G145">
            <v>135615</v>
          </cell>
          <cell r="H145">
            <v>6398</v>
          </cell>
        </row>
        <row r="146">
          <cell r="G146">
            <v>135615</v>
          </cell>
          <cell r="H146">
            <v>6398</v>
          </cell>
        </row>
        <row r="147">
          <cell r="G147">
            <v>135615</v>
          </cell>
          <cell r="H147">
            <v>6398</v>
          </cell>
        </row>
        <row r="148">
          <cell r="G148">
            <v>135615</v>
          </cell>
          <cell r="H148">
            <v>6398</v>
          </cell>
        </row>
        <row r="149">
          <cell r="G149">
            <v>135615</v>
          </cell>
          <cell r="H149">
            <v>6398</v>
          </cell>
        </row>
        <row r="150">
          <cell r="G150">
            <v>135615</v>
          </cell>
          <cell r="H150">
            <v>6398</v>
          </cell>
        </row>
        <row r="151">
          <cell r="G151">
            <v>135615</v>
          </cell>
          <cell r="H151">
            <v>6398</v>
          </cell>
        </row>
        <row r="152">
          <cell r="G152">
            <v>135615</v>
          </cell>
          <cell r="H152">
            <v>6398</v>
          </cell>
        </row>
        <row r="153">
          <cell r="G153">
            <v>135615</v>
          </cell>
          <cell r="H153">
            <v>6398</v>
          </cell>
        </row>
        <row r="154">
          <cell r="G154">
            <v>135615</v>
          </cell>
          <cell r="H154">
            <v>6398</v>
          </cell>
        </row>
        <row r="155">
          <cell r="G155">
            <v>135615</v>
          </cell>
          <cell r="H155">
            <v>6398</v>
          </cell>
        </row>
        <row r="156">
          <cell r="G156">
            <v>135615</v>
          </cell>
          <cell r="H156">
            <v>6398</v>
          </cell>
        </row>
        <row r="157">
          <cell r="G157">
            <v>135615</v>
          </cell>
          <cell r="H157">
            <v>6398</v>
          </cell>
        </row>
        <row r="158">
          <cell r="G158">
            <v>135615</v>
          </cell>
          <cell r="H158">
            <v>6398</v>
          </cell>
        </row>
        <row r="159">
          <cell r="G159">
            <v>135615</v>
          </cell>
          <cell r="H159">
            <v>6398</v>
          </cell>
        </row>
        <row r="160">
          <cell r="G160">
            <v>135615</v>
          </cell>
          <cell r="H160">
            <v>6398</v>
          </cell>
        </row>
        <row r="161">
          <cell r="G161">
            <v>135615</v>
          </cell>
          <cell r="H161">
            <v>6398</v>
          </cell>
        </row>
        <row r="162">
          <cell r="G162">
            <v>135615</v>
          </cell>
          <cell r="H162">
            <v>6398</v>
          </cell>
        </row>
        <row r="163">
          <cell r="G163">
            <v>135615</v>
          </cell>
          <cell r="H163">
            <v>6398</v>
          </cell>
        </row>
        <row r="164">
          <cell r="G164">
            <v>135615</v>
          </cell>
          <cell r="H164">
            <v>6398</v>
          </cell>
        </row>
        <row r="165">
          <cell r="G165">
            <v>135615</v>
          </cell>
          <cell r="H165">
            <v>6398</v>
          </cell>
        </row>
        <row r="166">
          <cell r="G166">
            <v>135615</v>
          </cell>
          <cell r="H166">
            <v>6398</v>
          </cell>
        </row>
        <row r="167">
          <cell r="G167">
            <v>135615</v>
          </cell>
          <cell r="H167">
            <v>6398</v>
          </cell>
        </row>
        <row r="168">
          <cell r="G168">
            <v>135615</v>
          </cell>
          <cell r="H168">
            <v>6398</v>
          </cell>
        </row>
        <row r="169">
          <cell r="G169">
            <v>135615</v>
          </cell>
          <cell r="H169">
            <v>6398</v>
          </cell>
        </row>
        <row r="170">
          <cell r="G170">
            <v>135615</v>
          </cell>
          <cell r="H170">
            <v>6398</v>
          </cell>
        </row>
        <row r="171">
          <cell r="G171">
            <v>135615</v>
          </cell>
          <cell r="H171">
            <v>6398</v>
          </cell>
        </row>
        <row r="172">
          <cell r="G172">
            <v>135615</v>
          </cell>
          <cell r="H172">
            <v>6398</v>
          </cell>
        </row>
        <row r="173">
          <cell r="G173">
            <v>135615</v>
          </cell>
          <cell r="H173">
            <v>6398</v>
          </cell>
        </row>
        <row r="174">
          <cell r="G174">
            <v>135615</v>
          </cell>
          <cell r="H174">
            <v>6398</v>
          </cell>
        </row>
        <row r="175">
          <cell r="G175">
            <v>135615</v>
          </cell>
          <cell r="H175">
            <v>6398</v>
          </cell>
        </row>
        <row r="176">
          <cell r="G176">
            <v>135615</v>
          </cell>
          <cell r="H176">
            <v>6398</v>
          </cell>
        </row>
        <row r="177">
          <cell r="G177">
            <v>135615</v>
          </cell>
          <cell r="H177">
            <v>6398</v>
          </cell>
        </row>
        <row r="178">
          <cell r="G178">
            <v>135615</v>
          </cell>
          <cell r="H178">
            <v>6398</v>
          </cell>
        </row>
        <row r="179">
          <cell r="G179">
            <v>135615</v>
          </cell>
          <cell r="H179">
            <v>6398</v>
          </cell>
        </row>
        <row r="180">
          <cell r="G180">
            <v>135615</v>
          </cell>
          <cell r="H180">
            <v>6398</v>
          </cell>
        </row>
        <row r="181">
          <cell r="G181">
            <v>135615</v>
          </cell>
          <cell r="H181">
            <v>6398</v>
          </cell>
        </row>
        <row r="182">
          <cell r="G182">
            <v>135615</v>
          </cell>
          <cell r="H182">
            <v>6398</v>
          </cell>
        </row>
        <row r="183">
          <cell r="G183">
            <v>135615</v>
          </cell>
          <cell r="H183">
            <v>6398</v>
          </cell>
        </row>
        <row r="184">
          <cell r="G184">
            <v>135615</v>
          </cell>
          <cell r="H184">
            <v>6398</v>
          </cell>
        </row>
        <row r="185">
          <cell r="G185">
            <v>135615</v>
          </cell>
          <cell r="H185">
            <v>6398</v>
          </cell>
        </row>
        <row r="186">
          <cell r="G186">
            <v>135615</v>
          </cell>
          <cell r="H186">
            <v>6398</v>
          </cell>
        </row>
        <row r="187">
          <cell r="G187">
            <v>135615</v>
          </cell>
          <cell r="H187">
            <v>6398</v>
          </cell>
        </row>
        <row r="188">
          <cell r="G188">
            <v>135615</v>
          </cell>
          <cell r="H188">
            <v>6398</v>
          </cell>
        </row>
        <row r="189">
          <cell r="G189">
            <v>135615</v>
          </cell>
          <cell r="H189">
            <v>6398</v>
          </cell>
        </row>
        <row r="190">
          <cell r="G190">
            <v>135615</v>
          </cell>
          <cell r="H190">
            <v>6398</v>
          </cell>
        </row>
        <row r="191">
          <cell r="G191">
            <v>135615</v>
          </cell>
          <cell r="H191">
            <v>6398</v>
          </cell>
        </row>
        <row r="192">
          <cell r="G192">
            <v>135615</v>
          </cell>
          <cell r="H192">
            <v>6398</v>
          </cell>
        </row>
        <row r="193">
          <cell r="G193">
            <v>135615</v>
          </cell>
          <cell r="H193">
            <v>6398</v>
          </cell>
        </row>
        <row r="194">
          <cell r="G194">
            <v>135615</v>
          </cell>
          <cell r="H194">
            <v>6398</v>
          </cell>
        </row>
        <row r="195">
          <cell r="G195">
            <v>135615</v>
          </cell>
          <cell r="H195">
            <v>6398</v>
          </cell>
        </row>
        <row r="196">
          <cell r="G196">
            <v>135615</v>
          </cell>
          <cell r="H196">
            <v>6398</v>
          </cell>
        </row>
        <row r="197">
          <cell r="G197">
            <v>135615</v>
          </cell>
          <cell r="H197">
            <v>6398</v>
          </cell>
        </row>
        <row r="198">
          <cell r="G198">
            <v>135615</v>
          </cell>
          <cell r="H198">
            <v>6398</v>
          </cell>
        </row>
        <row r="199">
          <cell r="G199">
            <v>135615</v>
          </cell>
          <cell r="H199">
            <v>6398</v>
          </cell>
        </row>
        <row r="200">
          <cell r="G200">
            <v>135615</v>
          </cell>
          <cell r="H200">
            <v>6398</v>
          </cell>
        </row>
        <row r="201">
          <cell r="G201">
            <v>135615</v>
          </cell>
          <cell r="H201">
            <v>6398</v>
          </cell>
        </row>
        <row r="202">
          <cell r="G202">
            <v>135615</v>
          </cell>
          <cell r="H202">
            <v>6398</v>
          </cell>
        </row>
        <row r="203">
          <cell r="G203">
            <v>135615</v>
          </cell>
          <cell r="H203">
            <v>6398</v>
          </cell>
        </row>
        <row r="204">
          <cell r="G204">
            <v>135615</v>
          </cell>
          <cell r="H204">
            <v>6398</v>
          </cell>
        </row>
        <row r="205">
          <cell r="G205">
            <v>135615</v>
          </cell>
          <cell r="H205">
            <v>6398</v>
          </cell>
        </row>
        <row r="206">
          <cell r="G206">
            <v>135615</v>
          </cell>
          <cell r="H206">
            <v>6398</v>
          </cell>
        </row>
        <row r="207">
          <cell r="G207">
            <v>135615</v>
          </cell>
          <cell r="H207">
            <v>6398</v>
          </cell>
        </row>
        <row r="208">
          <cell r="G208">
            <v>135615</v>
          </cell>
          <cell r="H208">
            <v>6398</v>
          </cell>
        </row>
        <row r="209">
          <cell r="G209">
            <v>135615</v>
          </cell>
          <cell r="H209">
            <v>6398</v>
          </cell>
        </row>
        <row r="210">
          <cell r="G210">
            <v>135615</v>
          </cell>
          <cell r="H210">
            <v>6398</v>
          </cell>
        </row>
        <row r="211">
          <cell r="G211">
            <v>135615</v>
          </cell>
          <cell r="H211">
            <v>6398</v>
          </cell>
        </row>
        <row r="212">
          <cell r="G212">
            <v>135615</v>
          </cell>
          <cell r="H212">
            <v>6398</v>
          </cell>
        </row>
        <row r="213">
          <cell r="G213">
            <v>135615</v>
          </cell>
          <cell r="H213">
            <v>6398</v>
          </cell>
        </row>
        <row r="214">
          <cell r="G214">
            <v>135615</v>
          </cell>
          <cell r="H214">
            <v>6398</v>
          </cell>
        </row>
        <row r="215">
          <cell r="G215">
            <v>135615</v>
          </cell>
          <cell r="H215">
            <v>6398</v>
          </cell>
        </row>
        <row r="216">
          <cell r="G216">
            <v>135615</v>
          </cell>
          <cell r="H216">
            <v>6398</v>
          </cell>
        </row>
        <row r="217">
          <cell r="G217">
            <v>135615</v>
          </cell>
          <cell r="H217">
            <v>6398</v>
          </cell>
        </row>
        <row r="218">
          <cell r="G218">
            <v>135615</v>
          </cell>
          <cell r="H218">
            <v>6398</v>
          </cell>
        </row>
        <row r="219">
          <cell r="G219">
            <v>135615</v>
          </cell>
          <cell r="H219">
            <v>6398</v>
          </cell>
        </row>
        <row r="220">
          <cell r="G220">
            <v>135615</v>
          </cell>
          <cell r="H220">
            <v>6398</v>
          </cell>
        </row>
        <row r="221">
          <cell r="G221">
            <v>135615</v>
          </cell>
          <cell r="H221">
            <v>6398</v>
          </cell>
        </row>
        <row r="222">
          <cell r="G222">
            <v>135615</v>
          </cell>
          <cell r="H222">
            <v>6398</v>
          </cell>
        </row>
        <row r="223">
          <cell r="G223">
            <v>135615</v>
          </cell>
          <cell r="H223">
            <v>6398</v>
          </cell>
        </row>
        <row r="224">
          <cell r="G224">
            <v>135615</v>
          </cell>
          <cell r="H224">
            <v>6398</v>
          </cell>
        </row>
        <row r="225">
          <cell r="G225">
            <v>135615</v>
          </cell>
          <cell r="H225">
            <v>6398</v>
          </cell>
        </row>
        <row r="226">
          <cell r="G226">
            <v>135615</v>
          </cell>
          <cell r="H226">
            <v>6398</v>
          </cell>
        </row>
        <row r="227">
          <cell r="G227">
            <v>135615</v>
          </cell>
          <cell r="H227">
            <v>6398</v>
          </cell>
        </row>
        <row r="228">
          <cell r="G228">
            <v>135615</v>
          </cell>
          <cell r="H228">
            <v>6398</v>
          </cell>
        </row>
        <row r="229">
          <cell r="G229">
            <v>135615</v>
          </cell>
          <cell r="H229">
            <v>6398</v>
          </cell>
        </row>
        <row r="230">
          <cell r="G230">
            <v>135615</v>
          </cell>
          <cell r="H230">
            <v>6398</v>
          </cell>
        </row>
        <row r="231">
          <cell r="G231">
            <v>135615</v>
          </cell>
          <cell r="H231">
            <v>6398</v>
          </cell>
        </row>
        <row r="232">
          <cell r="G232">
            <v>135615</v>
          </cell>
          <cell r="H232">
            <v>6398</v>
          </cell>
        </row>
        <row r="233">
          <cell r="G233">
            <v>135615</v>
          </cell>
          <cell r="H233">
            <v>6398</v>
          </cell>
        </row>
        <row r="234">
          <cell r="G234">
            <v>135615</v>
          </cell>
          <cell r="H234">
            <v>6398</v>
          </cell>
        </row>
        <row r="235">
          <cell r="G235">
            <v>135615</v>
          </cell>
          <cell r="H235">
            <v>6398</v>
          </cell>
        </row>
        <row r="236">
          <cell r="G236">
            <v>135615</v>
          </cell>
          <cell r="H236">
            <v>6398</v>
          </cell>
        </row>
        <row r="237">
          <cell r="G237">
            <v>135615</v>
          </cell>
          <cell r="H237">
            <v>6398</v>
          </cell>
        </row>
        <row r="238">
          <cell r="G238">
            <v>135615</v>
          </cell>
          <cell r="H238">
            <v>6398</v>
          </cell>
        </row>
        <row r="239">
          <cell r="G239">
            <v>135616</v>
          </cell>
          <cell r="H239">
            <v>6399</v>
          </cell>
        </row>
        <row r="240">
          <cell r="G240">
            <v>135616</v>
          </cell>
          <cell r="H240">
            <v>6399</v>
          </cell>
        </row>
        <row r="241">
          <cell r="G241">
            <v>135616</v>
          </cell>
          <cell r="H241">
            <v>6399</v>
          </cell>
        </row>
        <row r="242">
          <cell r="G242">
            <v>135616</v>
          </cell>
          <cell r="H242">
            <v>6399</v>
          </cell>
        </row>
        <row r="243">
          <cell r="G243">
            <v>135616</v>
          </cell>
          <cell r="H243">
            <v>6399</v>
          </cell>
        </row>
        <row r="244">
          <cell r="G244">
            <v>135616</v>
          </cell>
          <cell r="H244">
            <v>6399</v>
          </cell>
        </row>
        <row r="245">
          <cell r="G245">
            <v>135616</v>
          </cell>
          <cell r="H245">
            <v>6399</v>
          </cell>
        </row>
        <row r="246">
          <cell r="G246">
            <v>135616</v>
          </cell>
          <cell r="H246">
            <v>6399</v>
          </cell>
        </row>
        <row r="247">
          <cell r="G247">
            <v>135616</v>
          </cell>
          <cell r="H247">
            <v>6399</v>
          </cell>
        </row>
        <row r="248">
          <cell r="G248">
            <v>135616</v>
          </cell>
          <cell r="H248">
            <v>6399</v>
          </cell>
        </row>
        <row r="249">
          <cell r="G249">
            <v>135616</v>
          </cell>
          <cell r="H249">
            <v>6399</v>
          </cell>
        </row>
        <row r="250">
          <cell r="G250">
            <v>135616</v>
          </cell>
          <cell r="H250">
            <v>6399</v>
          </cell>
        </row>
        <row r="251">
          <cell r="G251">
            <v>135616</v>
          </cell>
          <cell r="H251">
            <v>6399</v>
          </cell>
        </row>
        <row r="252">
          <cell r="G252">
            <v>135616</v>
          </cell>
          <cell r="H252">
            <v>6399</v>
          </cell>
        </row>
        <row r="253">
          <cell r="G253">
            <v>135616</v>
          </cell>
          <cell r="H253">
            <v>6399</v>
          </cell>
        </row>
        <row r="254">
          <cell r="G254">
            <v>135616</v>
          </cell>
          <cell r="H254">
            <v>6399</v>
          </cell>
        </row>
        <row r="255">
          <cell r="G255">
            <v>135616</v>
          </cell>
          <cell r="H255">
            <v>6399</v>
          </cell>
        </row>
        <row r="256">
          <cell r="G256">
            <v>135616</v>
          </cell>
          <cell r="H256">
            <v>6399</v>
          </cell>
        </row>
        <row r="257">
          <cell r="G257">
            <v>135616</v>
          </cell>
          <cell r="H257">
            <v>6399</v>
          </cell>
        </row>
        <row r="258">
          <cell r="G258">
            <v>135616</v>
          </cell>
          <cell r="H258">
            <v>6399</v>
          </cell>
        </row>
        <row r="259">
          <cell r="G259">
            <v>135616</v>
          </cell>
          <cell r="H259">
            <v>6399</v>
          </cell>
        </row>
        <row r="260">
          <cell r="G260">
            <v>135616</v>
          </cell>
          <cell r="H260">
            <v>6399</v>
          </cell>
        </row>
        <row r="261">
          <cell r="G261">
            <v>135616</v>
          </cell>
          <cell r="H261">
            <v>6399</v>
          </cell>
        </row>
        <row r="262">
          <cell r="G262">
            <v>135616</v>
          </cell>
          <cell r="H262">
            <v>6399</v>
          </cell>
        </row>
        <row r="263">
          <cell r="G263">
            <v>135616</v>
          </cell>
          <cell r="H263">
            <v>6399</v>
          </cell>
        </row>
        <row r="264">
          <cell r="G264">
            <v>135616</v>
          </cell>
          <cell r="H264">
            <v>6399</v>
          </cell>
        </row>
        <row r="265">
          <cell r="G265">
            <v>135616</v>
          </cell>
          <cell r="H265">
            <v>6399</v>
          </cell>
        </row>
        <row r="266">
          <cell r="G266">
            <v>135616</v>
          </cell>
          <cell r="H266">
            <v>6399</v>
          </cell>
        </row>
        <row r="267">
          <cell r="G267">
            <v>135616</v>
          </cell>
          <cell r="H267">
            <v>6399</v>
          </cell>
        </row>
        <row r="268">
          <cell r="G268">
            <v>135616</v>
          </cell>
          <cell r="H268">
            <v>6399</v>
          </cell>
        </row>
        <row r="269">
          <cell r="G269">
            <v>135616</v>
          </cell>
          <cell r="H269">
            <v>6399</v>
          </cell>
        </row>
        <row r="270">
          <cell r="G270">
            <v>135616</v>
          </cell>
          <cell r="H270">
            <v>6399</v>
          </cell>
        </row>
        <row r="271">
          <cell r="G271">
            <v>135616</v>
          </cell>
          <cell r="H271">
            <v>6399</v>
          </cell>
        </row>
        <row r="272">
          <cell r="G272">
            <v>135616</v>
          </cell>
          <cell r="H272">
            <v>6399</v>
          </cell>
        </row>
        <row r="273">
          <cell r="G273">
            <v>135616</v>
          </cell>
          <cell r="H273">
            <v>6399</v>
          </cell>
        </row>
        <row r="274">
          <cell r="G274">
            <v>135616</v>
          </cell>
          <cell r="H274">
            <v>6399</v>
          </cell>
        </row>
        <row r="275">
          <cell r="G275">
            <v>135616</v>
          </cell>
          <cell r="H275">
            <v>6399</v>
          </cell>
        </row>
        <row r="276">
          <cell r="G276">
            <v>135616</v>
          </cell>
          <cell r="H276">
            <v>6399</v>
          </cell>
        </row>
        <row r="277">
          <cell r="G277">
            <v>135616</v>
          </cell>
          <cell r="H277">
            <v>6399</v>
          </cell>
        </row>
        <row r="278">
          <cell r="G278">
            <v>135616</v>
          </cell>
          <cell r="H278">
            <v>6399</v>
          </cell>
        </row>
        <row r="279">
          <cell r="G279">
            <v>135616</v>
          </cell>
          <cell r="H279">
            <v>6399</v>
          </cell>
        </row>
        <row r="280">
          <cell r="G280">
            <v>135616</v>
          </cell>
          <cell r="H280">
            <v>6399</v>
          </cell>
        </row>
        <row r="281">
          <cell r="G281">
            <v>135616</v>
          </cell>
          <cell r="H281">
            <v>6399</v>
          </cell>
        </row>
        <row r="282">
          <cell r="G282">
            <v>135616</v>
          </cell>
          <cell r="H282">
            <v>6399</v>
          </cell>
        </row>
        <row r="283">
          <cell r="G283">
            <v>135616</v>
          </cell>
          <cell r="H283">
            <v>6399</v>
          </cell>
        </row>
        <row r="284">
          <cell r="G284">
            <v>135616</v>
          </cell>
          <cell r="H284">
            <v>6399</v>
          </cell>
        </row>
        <row r="285">
          <cell r="G285">
            <v>135616</v>
          </cell>
          <cell r="H285">
            <v>6399</v>
          </cell>
        </row>
        <row r="286">
          <cell r="G286">
            <v>135616</v>
          </cell>
          <cell r="H286">
            <v>6399</v>
          </cell>
        </row>
        <row r="287">
          <cell r="G287">
            <v>135616</v>
          </cell>
          <cell r="H287">
            <v>6399</v>
          </cell>
        </row>
        <row r="288">
          <cell r="G288">
            <v>135616</v>
          </cell>
          <cell r="H288">
            <v>6399</v>
          </cell>
        </row>
        <row r="289">
          <cell r="G289">
            <v>135616</v>
          </cell>
          <cell r="H289">
            <v>6399</v>
          </cell>
        </row>
        <row r="290">
          <cell r="G290">
            <v>135616</v>
          </cell>
          <cell r="H290">
            <v>6399</v>
          </cell>
        </row>
        <row r="291">
          <cell r="G291">
            <v>135616</v>
          </cell>
          <cell r="H291">
            <v>6399</v>
          </cell>
        </row>
        <row r="292">
          <cell r="G292">
            <v>135616</v>
          </cell>
          <cell r="H292">
            <v>6399</v>
          </cell>
        </row>
        <row r="293">
          <cell r="G293">
            <v>135616</v>
          </cell>
          <cell r="H293">
            <v>6399</v>
          </cell>
        </row>
        <row r="294">
          <cell r="G294">
            <v>135616</v>
          </cell>
          <cell r="H294">
            <v>6399</v>
          </cell>
        </row>
        <row r="295">
          <cell r="G295">
            <v>135616</v>
          </cell>
          <cell r="H295">
            <v>6399</v>
          </cell>
        </row>
        <row r="296">
          <cell r="G296">
            <v>135616</v>
          </cell>
          <cell r="H296">
            <v>6399</v>
          </cell>
        </row>
        <row r="297">
          <cell r="G297">
            <v>135616</v>
          </cell>
          <cell r="H297">
            <v>6399</v>
          </cell>
        </row>
        <row r="298">
          <cell r="G298">
            <v>135616</v>
          </cell>
          <cell r="H298">
            <v>6399</v>
          </cell>
        </row>
        <row r="299">
          <cell r="G299">
            <v>135616</v>
          </cell>
          <cell r="H299">
            <v>6399</v>
          </cell>
        </row>
        <row r="300">
          <cell r="G300">
            <v>135616</v>
          </cell>
          <cell r="H300">
            <v>6399</v>
          </cell>
        </row>
        <row r="301">
          <cell r="G301">
            <v>135616</v>
          </cell>
          <cell r="H301">
            <v>6399</v>
          </cell>
        </row>
        <row r="302">
          <cell r="G302">
            <v>135616</v>
          </cell>
          <cell r="H302">
            <v>6399</v>
          </cell>
        </row>
        <row r="303">
          <cell r="G303">
            <v>135616</v>
          </cell>
          <cell r="H303">
            <v>6399</v>
          </cell>
        </row>
        <row r="304">
          <cell r="G304">
            <v>135616</v>
          </cell>
          <cell r="H304">
            <v>6399</v>
          </cell>
        </row>
        <row r="305">
          <cell r="G305">
            <v>135616</v>
          </cell>
          <cell r="H305">
            <v>6399</v>
          </cell>
        </row>
        <row r="306">
          <cell r="G306">
            <v>135616</v>
          </cell>
          <cell r="H306">
            <v>6399</v>
          </cell>
        </row>
        <row r="307">
          <cell r="G307">
            <v>135616</v>
          </cell>
          <cell r="H307">
            <v>6399</v>
          </cell>
        </row>
        <row r="308">
          <cell r="G308">
            <v>135616</v>
          </cell>
          <cell r="H308">
            <v>6399</v>
          </cell>
        </row>
        <row r="309">
          <cell r="G309">
            <v>135616</v>
          </cell>
          <cell r="H309">
            <v>6399</v>
          </cell>
        </row>
        <row r="310">
          <cell r="G310">
            <v>135616</v>
          </cell>
          <cell r="H310">
            <v>6399</v>
          </cell>
        </row>
        <row r="311">
          <cell r="G311">
            <v>135616</v>
          </cell>
          <cell r="H311">
            <v>6399</v>
          </cell>
        </row>
        <row r="312">
          <cell r="G312">
            <v>135616</v>
          </cell>
          <cell r="H312">
            <v>6399</v>
          </cell>
        </row>
        <row r="313">
          <cell r="G313">
            <v>135616</v>
          </cell>
          <cell r="H313">
            <v>6399</v>
          </cell>
        </row>
        <row r="314">
          <cell r="G314">
            <v>135616</v>
          </cell>
          <cell r="H314">
            <v>6399</v>
          </cell>
        </row>
        <row r="315">
          <cell r="G315">
            <v>135616</v>
          </cell>
          <cell r="H315">
            <v>6399</v>
          </cell>
        </row>
        <row r="316">
          <cell r="G316">
            <v>135616</v>
          </cell>
          <cell r="H316">
            <v>6399</v>
          </cell>
        </row>
        <row r="317">
          <cell r="G317">
            <v>135616</v>
          </cell>
          <cell r="H317">
            <v>6399</v>
          </cell>
        </row>
        <row r="318">
          <cell r="G318">
            <v>135616</v>
          </cell>
          <cell r="H318">
            <v>6399</v>
          </cell>
        </row>
        <row r="319">
          <cell r="G319">
            <v>135616</v>
          </cell>
          <cell r="H319">
            <v>6399</v>
          </cell>
        </row>
        <row r="320">
          <cell r="G320">
            <v>135616</v>
          </cell>
          <cell r="H320">
            <v>6399</v>
          </cell>
        </row>
        <row r="321">
          <cell r="G321">
            <v>135616</v>
          </cell>
          <cell r="H321">
            <v>6399</v>
          </cell>
        </row>
        <row r="322">
          <cell r="G322">
            <v>135616</v>
          </cell>
          <cell r="H322">
            <v>6399</v>
          </cell>
        </row>
        <row r="323">
          <cell r="G323">
            <v>135616</v>
          </cell>
          <cell r="H323">
            <v>6399</v>
          </cell>
        </row>
        <row r="324">
          <cell r="G324">
            <v>135616</v>
          </cell>
          <cell r="H324">
            <v>6399</v>
          </cell>
        </row>
        <row r="325">
          <cell r="G325">
            <v>135616</v>
          </cell>
          <cell r="H325">
            <v>6399</v>
          </cell>
        </row>
        <row r="326">
          <cell r="G326">
            <v>135616</v>
          </cell>
          <cell r="H326">
            <v>6399</v>
          </cell>
        </row>
        <row r="327">
          <cell r="G327">
            <v>135616</v>
          </cell>
          <cell r="H327">
            <v>6399</v>
          </cell>
        </row>
        <row r="328">
          <cell r="G328">
            <v>135616</v>
          </cell>
          <cell r="H328">
            <v>6399</v>
          </cell>
        </row>
        <row r="329">
          <cell r="G329">
            <v>135616</v>
          </cell>
          <cell r="H329">
            <v>6399</v>
          </cell>
        </row>
        <row r="330">
          <cell r="G330">
            <v>135616</v>
          </cell>
          <cell r="H330">
            <v>6399</v>
          </cell>
        </row>
        <row r="331">
          <cell r="G331">
            <v>135616</v>
          </cell>
          <cell r="H331">
            <v>6399</v>
          </cell>
        </row>
        <row r="332">
          <cell r="G332">
            <v>135616</v>
          </cell>
          <cell r="H332">
            <v>6399</v>
          </cell>
        </row>
        <row r="333">
          <cell r="G333">
            <v>135616</v>
          </cell>
          <cell r="H333">
            <v>6399</v>
          </cell>
        </row>
        <row r="334">
          <cell r="G334">
            <v>135616</v>
          </cell>
          <cell r="H334">
            <v>6399</v>
          </cell>
        </row>
        <row r="335">
          <cell r="G335">
            <v>135616</v>
          </cell>
          <cell r="H335">
            <v>6399</v>
          </cell>
        </row>
        <row r="336">
          <cell r="G336">
            <v>135616</v>
          </cell>
          <cell r="H336">
            <v>6399</v>
          </cell>
        </row>
        <row r="337">
          <cell r="G337">
            <v>135616</v>
          </cell>
          <cell r="H337">
            <v>6399</v>
          </cell>
        </row>
        <row r="338">
          <cell r="G338">
            <v>135616</v>
          </cell>
          <cell r="H338">
            <v>6399</v>
          </cell>
        </row>
        <row r="339">
          <cell r="G339">
            <v>135616</v>
          </cell>
          <cell r="H339">
            <v>6399</v>
          </cell>
        </row>
        <row r="340">
          <cell r="G340">
            <v>135616</v>
          </cell>
          <cell r="H340">
            <v>6399</v>
          </cell>
        </row>
        <row r="341">
          <cell r="G341">
            <v>135616</v>
          </cell>
          <cell r="H341">
            <v>6399</v>
          </cell>
        </row>
        <row r="342">
          <cell r="G342">
            <v>135616</v>
          </cell>
          <cell r="H342">
            <v>6399</v>
          </cell>
        </row>
        <row r="343">
          <cell r="G343">
            <v>135616</v>
          </cell>
          <cell r="H343">
            <v>6399</v>
          </cell>
        </row>
        <row r="344">
          <cell r="G344">
            <v>135616</v>
          </cell>
          <cell r="H344">
            <v>6399</v>
          </cell>
        </row>
        <row r="345">
          <cell r="G345">
            <v>135616</v>
          </cell>
          <cell r="H345">
            <v>6399</v>
          </cell>
        </row>
        <row r="346">
          <cell r="G346">
            <v>135616</v>
          </cell>
          <cell r="H346">
            <v>6399</v>
          </cell>
        </row>
        <row r="347">
          <cell r="G347">
            <v>135616</v>
          </cell>
          <cell r="H347">
            <v>6399</v>
          </cell>
        </row>
        <row r="348">
          <cell r="G348">
            <v>135616</v>
          </cell>
          <cell r="H348">
            <v>6399</v>
          </cell>
        </row>
        <row r="349">
          <cell r="G349">
            <v>135616</v>
          </cell>
          <cell r="H349">
            <v>6399</v>
          </cell>
        </row>
        <row r="350">
          <cell r="G350">
            <v>135616</v>
          </cell>
          <cell r="H350">
            <v>6399</v>
          </cell>
        </row>
        <row r="351">
          <cell r="G351">
            <v>135616</v>
          </cell>
          <cell r="H351">
            <v>6399</v>
          </cell>
        </row>
        <row r="352">
          <cell r="G352">
            <v>135616</v>
          </cell>
          <cell r="H352">
            <v>6399</v>
          </cell>
        </row>
        <row r="353">
          <cell r="G353">
            <v>135616</v>
          </cell>
          <cell r="H353">
            <v>6399</v>
          </cell>
        </row>
        <row r="354">
          <cell r="G354">
            <v>135616</v>
          </cell>
          <cell r="H354">
            <v>6399</v>
          </cell>
        </row>
        <row r="355">
          <cell r="G355">
            <v>135616</v>
          </cell>
          <cell r="H355">
            <v>6399</v>
          </cell>
        </row>
        <row r="356">
          <cell r="G356">
            <v>135616</v>
          </cell>
          <cell r="H356">
            <v>6399</v>
          </cell>
        </row>
        <row r="357">
          <cell r="G357">
            <v>135616</v>
          </cell>
          <cell r="H357">
            <v>6399</v>
          </cell>
        </row>
        <row r="358">
          <cell r="G358">
            <v>135616</v>
          </cell>
          <cell r="H358">
            <v>6399</v>
          </cell>
        </row>
        <row r="359">
          <cell r="G359">
            <v>135616</v>
          </cell>
          <cell r="H359">
            <v>6399</v>
          </cell>
        </row>
        <row r="360">
          <cell r="G360">
            <v>135616</v>
          </cell>
          <cell r="H360">
            <v>6399</v>
          </cell>
        </row>
        <row r="361">
          <cell r="G361">
            <v>135616</v>
          </cell>
          <cell r="H361">
            <v>6399</v>
          </cell>
        </row>
        <row r="362">
          <cell r="G362">
            <v>135616</v>
          </cell>
          <cell r="H362">
            <v>6399</v>
          </cell>
        </row>
        <row r="363">
          <cell r="G363">
            <v>135616</v>
          </cell>
          <cell r="H363">
            <v>6399</v>
          </cell>
        </row>
        <row r="364">
          <cell r="G364">
            <v>135616</v>
          </cell>
          <cell r="H364">
            <v>6399</v>
          </cell>
        </row>
        <row r="365">
          <cell r="G365">
            <v>135616</v>
          </cell>
          <cell r="H365">
            <v>6399</v>
          </cell>
        </row>
        <row r="366">
          <cell r="G366">
            <v>135616</v>
          </cell>
          <cell r="H366">
            <v>6399</v>
          </cell>
        </row>
        <row r="367">
          <cell r="G367">
            <v>135616</v>
          </cell>
          <cell r="H367">
            <v>6399</v>
          </cell>
        </row>
        <row r="368">
          <cell r="G368">
            <v>135616</v>
          </cell>
          <cell r="H368">
            <v>6399</v>
          </cell>
        </row>
        <row r="369">
          <cell r="G369">
            <v>135616</v>
          </cell>
          <cell r="H369">
            <v>6399</v>
          </cell>
        </row>
        <row r="370">
          <cell r="G370">
            <v>135616</v>
          </cell>
          <cell r="H370">
            <v>6399</v>
          </cell>
        </row>
        <row r="371">
          <cell r="G371">
            <v>135616</v>
          </cell>
          <cell r="H371">
            <v>6399</v>
          </cell>
        </row>
        <row r="372">
          <cell r="G372">
            <v>135616</v>
          </cell>
          <cell r="H372">
            <v>6399</v>
          </cell>
        </row>
        <row r="373">
          <cell r="G373">
            <v>135616</v>
          </cell>
          <cell r="H373">
            <v>6399</v>
          </cell>
        </row>
        <row r="374">
          <cell r="G374">
            <v>135616</v>
          </cell>
          <cell r="H374">
            <v>6399</v>
          </cell>
        </row>
        <row r="375">
          <cell r="G375">
            <v>135616</v>
          </cell>
          <cell r="H375">
            <v>6399</v>
          </cell>
        </row>
        <row r="376">
          <cell r="G376">
            <v>135616</v>
          </cell>
          <cell r="H376">
            <v>6399</v>
          </cell>
        </row>
        <row r="377">
          <cell r="G377">
            <v>135616</v>
          </cell>
          <cell r="H377">
            <v>6399</v>
          </cell>
        </row>
        <row r="378">
          <cell r="G378">
            <v>135616</v>
          </cell>
          <cell r="H378">
            <v>6399</v>
          </cell>
        </row>
        <row r="379">
          <cell r="G379">
            <v>135616</v>
          </cell>
          <cell r="H379">
            <v>6399</v>
          </cell>
        </row>
        <row r="380">
          <cell r="G380">
            <v>135616</v>
          </cell>
          <cell r="H380">
            <v>6399</v>
          </cell>
        </row>
        <row r="381">
          <cell r="G381">
            <v>135616</v>
          </cell>
          <cell r="H381">
            <v>6399</v>
          </cell>
        </row>
        <row r="382">
          <cell r="G382">
            <v>135616</v>
          </cell>
          <cell r="H382">
            <v>6399</v>
          </cell>
        </row>
        <row r="383">
          <cell r="G383">
            <v>135616</v>
          </cell>
          <cell r="H383">
            <v>6399</v>
          </cell>
        </row>
        <row r="384">
          <cell r="G384">
            <v>135616</v>
          </cell>
          <cell r="H384">
            <v>6399</v>
          </cell>
        </row>
        <row r="385">
          <cell r="G385">
            <v>135616</v>
          </cell>
          <cell r="H385">
            <v>6399</v>
          </cell>
        </row>
        <row r="386">
          <cell r="G386">
            <v>135616</v>
          </cell>
          <cell r="H386">
            <v>6399</v>
          </cell>
        </row>
        <row r="387">
          <cell r="G387">
            <v>135616</v>
          </cell>
          <cell r="H387">
            <v>6399</v>
          </cell>
        </row>
        <row r="388">
          <cell r="G388">
            <v>135616</v>
          </cell>
          <cell r="H388">
            <v>6399</v>
          </cell>
        </row>
        <row r="389">
          <cell r="G389">
            <v>135616</v>
          </cell>
          <cell r="H389">
            <v>6399</v>
          </cell>
        </row>
        <row r="390">
          <cell r="G390">
            <v>135616</v>
          </cell>
          <cell r="H390">
            <v>6399</v>
          </cell>
        </row>
        <row r="391">
          <cell r="G391">
            <v>135616</v>
          </cell>
          <cell r="H391">
            <v>6399</v>
          </cell>
        </row>
        <row r="392">
          <cell r="G392">
            <v>135616</v>
          </cell>
          <cell r="H392">
            <v>6399</v>
          </cell>
        </row>
        <row r="393">
          <cell r="G393">
            <v>135616</v>
          </cell>
          <cell r="H393">
            <v>6399</v>
          </cell>
        </row>
        <row r="394">
          <cell r="G394">
            <v>135616</v>
          </cell>
          <cell r="H394">
            <v>6399</v>
          </cell>
        </row>
        <row r="395">
          <cell r="G395">
            <v>135616</v>
          </cell>
          <cell r="H395">
            <v>6399</v>
          </cell>
        </row>
        <row r="396">
          <cell r="G396">
            <v>135616</v>
          </cell>
          <cell r="H396">
            <v>6399</v>
          </cell>
        </row>
        <row r="397">
          <cell r="G397">
            <v>135616</v>
          </cell>
          <cell r="H397">
            <v>6399</v>
          </cell>
        </row>
        <row r="398">
          <cell r="G398">
            <v>135616</v>
          </cell>
          <cell r="H398">
            <v>6399</v>
          </cell>
        </row>
        <row r="399">
          <cell r="G399">
            <v>135616</v>
          </cell>
          <cell r="H399">
            <v>6399</v>
          </cell>
        </row>
        <row r="400">
          <cell r="G400">
            <v>135616</v>
          </cell>
          <cell r="H400">
            <v>6399</v>
          </cell>
        </row>
        <row r="401">
          <cell r="G401">
            <v>135616</v>
          </cell>
          <cell r="H401">
            <v>6399</v>
          </cell>
        </row>
        <row r="402">
          <cell r="G402">
            <v>135617</v>
          </cell>
          <cell r="H402">
            <v>6400</v>
          </cell>
        </row>
        <row r="403">
          <cell r="G403">
            <v>135617</v>
          </cell>
          <cell r="H403">
            <v>6400</v>
          </cell>
        </row>
        <row r="404">
          <cell r="G404">
            <v>135617</v>
          </cell>
          <cell r="H404">
            <v>6400</v>
          </cell>
        </row>
        <row r="405">
          <cell r="G405">
            <v>135617</v>
          </cell>
          <cell r="H405">
            <v>6400</v>
          </cell>
        </row>
        <row r="406">
          <cell r="G406">
            <v>135617</v>
          </cell>
          <cell r="H406">
            <v>6400</v>
          </cell>
        </row>
        <row r="407">
          <cell r="G407">
            <v>135617</v>
          </cell>
          <cell r="H407">
            <v>6400</v>
          </cell>
        </row>
        <row r="408">
          <cell r="G408">
            <v>135617</v>
          </cell>
          <cell r="H408">
            <v>6400</v>
          </cell>
        </row>
        <row r="409">
          <cell r="G409">
            <v>135617</v>
          </cell>
          <cell r="H409">
            <v>6400</v>
          </cell>
        </row>
        <row r="410">
          <cell r="G410">
            <v>135617</v>
          </cell>
          <cell r="H410">
            <v>6400</v>
          </cell>
        </row>
        <row r="411">
          <cell r="G411">
            <v>135617</v>
          </cell>
          <cell r="H411">
            <v>6400</v>
          </cell>
        </row>
        <row r="412">
          <cell r="G412">
            <v>135617</v>
          </cell>
          <cell r="H412">
            <v>6400</v>
          </cell>
        </row>
        <row r="413">
          <cell r="G413">
            <v>135617</v>
          </cell>
          <cell r="H413">
            <v>6400</v>
          </cell>
        </row>
        <row r="414">
          <cell r="G414">
            <v>135617</v>
          </cell>
          <cell r="H414">
            <v>6400</v>
          </cell>
        </row>
        <row r="415">
          <cell r="G415">
            <v>135617</v>
          </cell>
          <cell r="H415">
            <v>6400</v>
          </cell>
        </row>
        <row r="416">
          <cell r="G416">
            <v>135617</v>
          </cell>
          <cell r="H416">
            <v>6400</v>
          </cell>
        </row>
        <row r="417">
          <cell r="G417">
            <v>135617</v>
          </cell>
          <cell r="H417">
            <v>6400</v>
          </cell>
        </row>
        <row r="418">
          <cell r="G418">
            <v>135617</v>
          </cell>
          <cell r="H418">
            <v>6400</v>
          </cell>
        </row>
        <row r="419">
          <cell r="G419">
            <v>135617</v>
          </cell>
          <cell r="H419">
            <v>6400</v>
          </cell>
        </row>
        <row r="420">
          <cell r="G420">
            <v>135617</v>
          </cell>
          <cell r="H420">
            <v>6400</v>
          </cell>
        </row>
        <row r="421">
          <cell r="G421">
            <v>135617</v>
          </cell>
          <cell r="H421">
            <v>6400</v>
          </cell>
        </row>
        <row r="422">
          <cell r="G422">
            <v>135617</v>
          </cell>
          <cell r="H422">
            <v>6400</v>
          </cell>
        </row>
        <row r="423">
          <cell r="G423">
            <v>135617</v>
          </cell>
          <cell r="H423">
            <v>6400</v>
          </cell>
        </row>
        <row r="424">
          <cell r="G424">
            <v>135617</v>
          </cell>
          <cell r="H424">
            <v>6400</v>
          </cell>
        </row>
        <row r="425">
          <cell r="G425">
            <v>135617</v>
          </cell>
          <cell r="H425">
            <v>6400</v>
          </cell>
        </row>
        <row r="426">
          <cell r="G426">
            <v>135617</v>
          </cell>
          <cell r="H426">
            <v>6400</v>
          </cell>
        </row>
        <row r="427">
          <cell r="G427">
            <v>135617</v>
          </cell>
          <cell r="H427">
            <v>6400</v>
          </cell>
        </row>
        <row r="428">
          <cell r="G428">
            <v>135617</v>
          </cell>
          <cell r="H428">
            <v>6400</v>
          </cell>
        </row>
        <row r="429">
          <cell r="G429">
            <v>135617</v>
          </cell>
          <cell r="H429">
            <v>6400</v>
          </cell>
        </row>
        <row r="430">
          <cell r="G430">
            <v>135617</v>
          </cell>
          <cell r="H430">
            <v>6400</v>
          </cell>
        </row>
        <row r="431">
          <cell r="G431">
            <v>135617</v>
          </cell>
          <cell r="H431">
            <v>6400</v>
          </cell>
        </row>
        <row r="432">
          <cell r="G432">
            <v>135617</v>
          </cell>
          <cell r="H432">
            <v>6400</v>
          </cell>
        </row>
        <row r="433">
          <cell r="G433">
            <v>135617</v>
          </cell>
          <cell r="H433">
            <v>6400</v>
          </cell>
        </row>
        <row r="434">
          <cell r="G434">
            <v>135617</v>
          </cell>
          <cell r="H434">
            <v>6400</v>
          </cell>
        </row>
        <row r="435">
          <cell r="G435">
            <v>135617</v>
          </cell>
          <cell r="H435">
            <v>6400</v>
          </cell>
        </row>
        <row r="436">
          <cell r="G436">
            <v>135617</v>
          </cell>
          <cell r="H436">
            <v>6400</v>
          </cell>
        </row>
        <row r="437">
          <cell r="G437">
            <v>135617</v>
          </cell>
          <cell r="H437">
            <v>6400</v>
          </cell>
        </row>
        <row r="438">
          <cell r="G438">
            <v>135617</v>
          </cell>
          <cell r="H438">
            <v>6400</v>
          </cell>
        </row>
        <row r="439">
          <cell r="G439">
            <v>135617</v>
          </cell>
          <cell r="H439">
            <v>6400</v>
          </cell>
        </row>
        <row r="440">
          <cell r="G440">
            <v>135617</v>
          </cell>
          <cell r="H440">
            <v>6400</v>
          </cell>
        </row>
        <row r="441">
          <cell r="G441">
            <v>135617</v>
          </cell>
          <cell r="H441">
            <v>6400</v>
          </cell>
        </row>
        <row r="442">
          <cell r="G442">
            <v>135617</v>
          </cell>
          <cell r="H442">
            <v>6400</v>
          </cell>
        </row>
        <row r="443">
          <cell r="G443">
            <v>135617</v>
          </cell>
          <cell r="H443">
            <v>6400</v>
          </cell>
        </row>
        <row r="444">
          <cell r="G444">
            <v>135617</v>
          </cell>
          <cell r="H444">
            <v>6400</v>
          </cell>
        </row>
        <row r="445">
          <cell r="G445">
            <v>135617</v>
          </cell>
          <cell r="H445">
            <v>6400</v>
          </cell>
        </row>
        <row r="446">
          <cell r="G446">
            <v>135617</v>
          </cell>
          <cell r="H446">
            <v>6400</v>
          </cell>
        </row>
        <row r="447">
          <cell r="G447">
            <v>135617</v>
          </cell>
          <cell r="H447">
            <v>6400</v>
          </cell>
        </row>
        <row r="448">
          <cell r="G448">
            <v>135617</v>
          </cell>
          <cell r="H448">
            <v>6400</v>
          </cell>
        </row>
        <row r="449">
          <cell r="G449">
            <v>135617</v>
          </cell>
          <cell r="H449">
            <v>6400</v>
          </cell>
        </row>
        <row r="450">
          <cell r="G450">
            <v>135617</v>
          </cell>
          <cell r="H450">
            <v>6400</v>
          </cell>
        </row>
        <row r="451">
          <cell r="G451">
            <v>135617</v>
          </cell>
          <cell r="H451">
            <v>6400</v>
          </cell>
        </row>
        <row r="452">
          <cell r="G452">
            <v>135617</v>
          </cell>
          <cell r="H452">
            <v>6400</v>
          </cell>
        </row>
        <row r="453">
          <cell r="G453">
            <v>135617</v>
          </cell>
          <cell r="H453">
            <v>6400</v>
          </cell>
        </row>
        <row r="454">
          <cell r="G454">
            <v>135617</v>
          </cell>
          <cell r="H454">
            <v>6400</v>
          </cell>
        </row>
        <row r="455">
          <cell r="G455">
            <v>135617</v>
          </cell>
          <cell r="H455">
            <v>6400</v>
          </cell>
        </row>
        <row r="456">
          <cell r="G456">
            <v>135617</v>
          </cell>
          <cell r="H456">
            <v>6400</v>
          </cell>
        </row>
        <row r="457">
          <cell r="G457">
            <v>135617</v>
          </cell>
          <cell r="H457">
            <v>6400</v>
          </cell>
        </row>
        <row r="458">
          <cell r="G458">
            <v>135617</v>
          </cell>
          <cell r="H458">
            <v>6400</v>
          </cell>
        </row>
        <row r="459">
          <cell r="G459">
            <v>135617</v>
          </cell>
          <cell r="H459">
            <v>6400</v>
          </cell>
        </row>
        <row r="460">
          <cell r="G460">
            <v>135617</v>
          </cell>
          <cell r="H460">
            <v>6400</v>
          </cell>
        </row>
        <row r="461">
          <cell r="G461">
            <v>135617</v>
          </cell>
          <cell r="H461">
            <v>6400</v>
          </cell>
        </row>
        <row r="462">
          <cell r="G462">
            <v>135617</v>
          </cell>
          <cell r="H462">
            <v>6400</v>
          </cell>
        </row>
        <row r="463">
          <cell r="G463">
            <v>135617</v>
          </cell>
          <cell r="H463">
            <v>6400</v>
          </cell>
        </row>
        <row r="464">
          <cell r="G464">
            <v>135617</v>
          </cell>
          <cell r="H464">
            <v>6400</v>
          </cell>
        </row>
        <row r="465">
          <cell r="G465">
            <v>135617</v>
          </cell>
          <cell r="H465">
            <v>6400</v>
          </cell>
        </row>
        <row r="466">
          <cell r="G466">
            <v>135617</v>
          </cell>
          <cell r="H466">
            <v>6400</v>
          </cell>
        </row>
        <row r="467">
          <cell r="G467">
            <v>135617</v>
          </cell>
          <cell r="H467">
            <v>6400</v>
          </cell>
        </row>
        <row r="468">
          <cell r="G468">
            <v>135617</v>
          </cell>
          <cell r="H468">
            <v>6400</v>
          </cell>
        </row>
        <row r="469">
          <cell r="G469">
            <v>135617</v>
          </cell>
          <cell r="H469">
            <v>6400</v>
          </cell>
        </row>
        <row r="470">
          <cell r="G470">
            <v>135617</v>
          </cell>
          <cell r="H470">
            <v>6400</v>
          </cell>
        </row>
        <row r="471">
          <cell r="G471">
            <v>135617</v>
          </cell>
          <cell r="H471">
            <v>6400</v>
          </cell>
        </row>
        <row r="472">
          <cell r="G472">
            <v>135617</v>
          </cell>
          <cell r="H472">
            <v>6400</v>
          </cell>
        </row>
        <row r="473">
          <cell r="G473">
            <v>135617</v>
          </cell>
          <cell r="H473">
            <v>6400</v>
          </cell>
        </row>
        <row r="474">
          <cell r="G474">
            <v>135617</v>
          </cell>
          <cell r="H474">
            <v>6400</v>
          </cell>
        </row>
        <row r="475">
          <cell r="G475">
            <v>135617</v>
          </cell>
          <cell r="H475">
            <v>6400</v>
          </cell>
        </row>
        <row r="476">
          <cell r="G476">
            <v>135617</v>
          </cell>
          <cell r="H476">
            <v>6400</v>
          </cell>
        </row>
        <row r="477">
          <cell r="G477">
            <v>135617</v>
          </cell>
          <cell r="H477">
            <v>6400</v>
          </cell>
        </row>
        <row r="478">
          <cell r="G478">
            <v>135617</v>
          </cell>
          <cell r="H478">
            <v>6400</v>
          </cell>
        </row>
        <row r="479">
          <cell r="G479">
            <v>135617</v>
          </cell>
          <cell r="H479">
            <v>6400</v>
          </cell>
        </row>
        <row r="480">
          <cell r="G480">
            <v>135617</v>
          </cell>
          <cell r="H480">
            <v>6400</v>
          </cell>
        </row>
        <row r="481">
          <cell r="G481">
            <v>135617</v>
          </cell>
          <cell r="H481">
            <v>6400</v>
          </cell>
        </row>
        <row r="482">
          <cell r="G482">
            <v>135617</v>
          </cell>
          <cell r="H482">
            <v>6400</v>
          </cell>
        </row>
        <row r="483">
          <cell r="G483">
            <v>135617</v>
          </cell>
          <cell r="H483">
            <v>6400</v>
          </cell>
        </row>
        <row r="484">
          <cell r="G484">
            <v>135617</v>
          </cell>
          <cell r="H484">
            <v>6400</v>
          </cell>
        </row>
        <row r="485">
          <cell r="G485">
            <v>135617</v>
          </cell>
          <cell r="H485">
            <v>6400</v>
          </cell>
        </row>
        <row r="486">
          <cell r="G486">
            <v>135617</v>
          </cell>
          <cell r="H486">
            <v>6400</v>
          </cell>
        </row>
        <row r="487">
          <cell r="G487">
            <v>135617</v>
          </cell>
          <cell r="H487">
            <v>6400</v>
          </cell>
        </row>
        <row r="488">
          <cell r="G488">
            <v>135617</v>
          </cell>
          <cell r="H488">
            <v>6400</v>
          </cell>
        </row>
        <row r="489">
          <cell r="G489">
            <v>135617</v>
          </cell>
          <cell r="H489">
            <v>6400</v>
          </cell>
        </row>
        <row r="490">
          <cell r="G490">
            <v>135617</v>
          </cell>
          <cell r="H490">
            <v>6400</v>
          </cell>
        </row>
        <row r="491">
          <cell r="G491">
            <v>135617</v>
          </cell>
          <cell r="H491">
            <v>6400</v>
          </cell>
        </row>
        <row r="492">
          <cell r="G492">
            <v>135617</v>
          </cell>
          <cell r="H492">
            <v>6400</v>
          </cell>
        </row>
        <row r="493">
          <cell r="G493">
            <v>135617</v>
          </cell>
          <cell r="H493">
            <v>6400</v>
          </cell>
        </row>
        <row r="494">
          <cell r="G494">
            <v>135617</v>
          </cell>
          <cell r="H494">
            <v>6400</v>
          </cell>
        </row>
        <row r="495">
          <cell r="G495">
            <v>135617</v>
          </cell>
          <cell r="H495">
            <v>6400</v>
          </cell>
        </row>
        <row r="496">
          <cell r="G496">
            <v>135617</v>
          </cell>
          <cell r="H496">
            <v>6400</v>
          </cell>
        </row>
        <row r="497">
          <cell r="G497">
            <v>135617</v>
          </cell>
          <cell r="H497">
            <v>6400</v>
          </cell>
        </row>
        <row r="498">
          <cell r="G498">
            <v>135617</v>
          </cell>
          <cell r="H498">
            <v>6400</v>
          </cell>
        </row>
        <row r="499">
          <cell r="G499">
            <v>135617</v>
          </cell>
          <cell r="H499">
            <v>6400</v>
          </cell>
        </row>
        <row r="500">
          <cell r="G500">
            <v>135617</v>
          </cell>
          <cell r="H500">
            <v>6400</v>
          </cell>
        </row>
        <row r="501">
          <cell r="G501">
            <v>135617</v>
          </cell>
          <cell r="H501">
            <v>6400</v>
          </cell>
        </row>
        <row r="502">
          <cell r="G502">
            <v>135617</v>
          </cell>
          <cell r="H502">
            <v>6400</v>
          </cell>
        </row>
        <row r="503">
          <cell r="G503">
            <v>135617</v>
          </cell>
          <cell r="H503">
            <v>6400</v>
          </cell>
        </row>
        <row r="504">
          <cell r="G504">
            <v>135617</v>
          </cell>
          <cell r="H504">
            <v>6400</v>
          </cell>
        </row>
        <row r="505">
          <cell r="G505">
            <v>135617</v>
          </cell>
          <cell r="H505">
            <v>6400</v>
          </cell>
        </row>
        <row r="506">
          <cell r="G506">
            <v>135617</v>
          </cell>
          <cell r="H506">
            <v>6400</v>
          </cell>
        </row>
        <row r="507">
          <cell r="G507">
            <v>135617</v>
          </cell>
          <cell r="H507">
            <v>6400</v>
          </cell>
        </row>
        <row r="508">
          <cell r="G508">
            <v>135617</v>
          </cell>
          <cell r="H508">
            <v>6400</v>
          </cell>
        </row>
        <row r="509">
          <cell r="G509">
            <v>135617</v>
          </cell>
          <cell r="H509">
            <v>6400</v>
          </cell>
        </row>
        <row r="510">
          <cell r="G510">
            <v>135617</v>
          </cell>
          <cell r="H510">
            <v>6400</v>
          </cell>
        </row>
        <row r="511">
          <cell r="G511">
            <v>135617</v>
          </cell>
          <cell r="H511">
            <v>6400</v>
          </cell>
        </row>
        <row r="512">
          <cell r="G512">
            <v>135617</v>
          </cell>
          <cell r="H512">
            <v>6400</v>
          </cell>
        </row>
        <row r="513">
          <cell r="G513">
            <v>135617</v>
          </cell>
          <cell r="H513">
            <v>6400</v>
          </cell>
        </row>
        <row r="514">
          <cell r="G514">
            <v>135617</v>
          </cell>
          <cell r="H514">
            <v>6400</v>
          </cell>
        </row>
        <row r="515">
          <cell r="G515">
            <v>135617</v>
          </cell>
          <cell r="H515">
            <v>6400</v>
          </cell>
        </row>
        <row r="516">
          <cell r="G516">
            <v>135617</v>
          </cell>
          <cell r="H516">
            <v>6400</v>
          </cell>
        </row>
        <row r="517">
          <cell r="G517">
            <v>135617</v>
          </cell>
          <cell r="H517">
            <v>6400</v>
          </cell>
        </row>
        <row r="518">
          <cell r="G518">
            <v>135617</v>
          </cell>
          <cell r="H518">
            <v>6400</v>
          </cell>
        </row>
        <row r="519">
          <cell r="G519">
            <v>135617</v>
          </cell>
          <cell r="H519">
            <v>6400</v>
          </cell>
        </row>
        <row r="520">
          <cell r="G520">
            <v>135617</v>
          </cell>
          <cell r="H520">
            <v>6400</v>
          </cell>
        </row>
        <row r="521">
          <cell r="G521">
            <v>135617</v>
          </cell>
          <cell r="H521">
            <v>6400</v>
          </cell>
        </row>
        <row r="522">
          <cell r="G522">
            <v>135617</v>
          </cell>
          <cell r="H522">
            <v>6400</v>
          </cell>
        </row>
        <row r="523">
          <cell r="G523">
            <v>135617</v>
          </cell>
          <cell r="H523">
            <v>6400</v>
          </cell>
        </row>
        <row r="524">
          <cell r="G524">
            <v>135617</v>
          </cell>
          <cell r="H524">
            <v>6400</v>
          </cell>
        </row>
        <row r="525">
          <cell r="G525">
            <v>135617</v>
          </cell>
          <cell r="H525">
            <v>6400</v>
          </cell>
        </row>
        <row r="526">
          <cell r="G526">
            <v>135617</v>
          </cell>
          <cell r="H526">
            <v>6400</v>
          </cell>
        </row>
        <row r="527">
          <cell r="G527">
            <v>135617</v>
          </cell>
          <cell r="H527">
            <v>6400</v>
          </cell>
        </row>
        <row r="528">
          <cell r="G528">
            <v>135617</v>
          </cell>
          <cell r="H528">
            <v>6400</v>
          </cell>
        </row>
        <row r="529">
          <cell r="G529">
            <v>135617</v>
          </cell>
          <cell r="H529">
            <v>6400</v>
          </cell>
        </row>
        <row r="530">
          <cell r="G530">
            <v>135617</v>
          </cell>
          <cell r="H530">
            <v>6400</v>
          </cell>
        </row>
        <row r="531">
          <cell r="G531">
            <v>135617</v>
          </cell>
          <cell r="H531">
            <v>6400</v>
          </cell>
        </row>
        <row r="532">
          <cell r="G532">
            <v>135617</v>
          </cell>
          <cell r="H532">
            <v>6400</v>
          </cell>
        </row>
        <row r="533">
          <cell r="G533">
            <v>135617</v>
          </cell>
          <cell r="H533">
            <v>6400</v>
          </cell>
        </row>
        <row r="534">
          <cell r="G534">
            <v>135617</v>
          </cell>
          <cell r="H534">
            <v>6400</v>
          </cell>
        </row>
        <row r="535">
          <cell r="G535">
            <v>135617</v>
          </cell>
          <cell r="H535">
            <v>6400</v>
          </cell>
        </row>
        <row r="536">
          <cell r="G536">
            <v>135617</v>
          </cell>
          <cell r="H536">
            <v>6400</v>
          </cell>
        </row>
        <row r="537">
          <cell r="G537">
            <v>135617</v>
          </cell>
          <cell r="H537">
            <v>6400</v>
          </cell>
        </row>
        <row r="538">
          <cell r="G538">
            <v>135617</v>
          </cell>
          <cell r="H538">
            <v>6400</v>
          </cell>
        </row>
        <row r="539">
          <cell r="G539">
            <v>135617</v>
          </cell>
          <cell r="H539">
            <v>6400</v>
          </cell>
        </row>
        <row r="540">
          <cell r="G540">
            <v>135617</v>
          </cell>
          <cell r="H540">
            <v>6400</v>
          </cell>
        </row>
        <row r="541">
          <cell r="G541">
            <v>135617</v>
          </cell>
          <cell r="H541">
            <v>6400</v>
          </cell>
        </row>
        <row r="542">
          <cell r="G542">
            <v>135617</v>
          </cell>
          <cell r="H542">
            <v>6400</v>
          </cell>
        </row>
        <row r="543">
          <cell r="G543">
            <v>135617</v>
          </cell>
          <cell r="H543">
            <v>6400</v>
          </cell>
        </row>
        <row r="544">
          <cell r="G544">
            <v>135617</v>
          </cell>
          <cell r="H544">
            <v>6400</v>
          </cell>
        </row>
        <row r="545">
          <cell r="G545">
            <v>135617</v>
          </cell>
          <cell r="H545">
            <v>6400</v>
          </cell>
        </row>
        <row r="546">
          <cell r="G546">
            <v>135617</v>
          </cell>
          <cell r="H546">
            <v>6400</v>
          </cell>
        </row>
        <row r="547">
          <cell r="G547">
            <v>135617</v>
          </cell>
          <cell r="H547">
            <v>6400</v>
          </cell>
        </row>
        <row r="548">
          <cell r="G548">
            <v>135617</v>
          </cell>
          <cell r="H548">
            <v>6400</v>
          </cell>
        </row>
        <row r="549">
          <cell r="G549">
            <v>135617</v>
          </cell>
          <cell r="H549">
            <v>6400</v>
          </cell>
        </row>
        <row r="550">
          <cell r="G550">
            <v>135617</v>
          </cell>
          <cell r="H550">
            <v>6400</v>
          </cell>
        </row>
        <row r="551">
          <cell r="G551">
            <v>135617</v>
          </cell>
          <cell r="H551">
            <v>6400</v>
          </cell>
        </row>
        <row r="552">
          <cell r="G552">
            <v>135617</v>
          </cell>
          <cell r="H552">
            <v>6400</v>
          </cell>
        </row>
        <row r="553">
          <cell r="G553">
            <v>135617</v>
          </cell>
          <cell r="H553">
            <v>6400</v>
          </cell>
        </row>
        <row r="554">
          <cell r="G554">
            <v>135617</v>
          </cell>
          <cell r="H554">
            <v>6400</v>
          </cell>
        </row>
        <row r="555">
          <cell r="G555">
            <v>135617</v>
          </cell>
          <cell r="H555">
            <v>6400</v>
          </cell>
        </row>
        <row r="556">
          <cell r="G556">
            <v>135617</v>
          </cell>
          <cell r="H556">
            <v>6400</v>
          </cell>
        </row>
        <row r="557">
          <cell r="G557">
            <v>135617</v>
          </cell>
          <cell r="H557">
            <v>6400</v>
          </cell>
        </row>
        <row r="558">
          <cell r="G558">
            <v>135617</v>
          </cell>
          <cell r="H558">
            <v>6400</v>
          </cell>
        </row>
        <row r="559">
          <cell r="G559">
            <v>135617</v>
          </cell>
          <cell r="H559">
            <v>6400</v>
          </cell>
        </row>
        <row r="560">
          <cell r="G560">
            <v>135617</v>
          </cell>
          <cell r="H560">
            <v>6400</v>
          </cell>
        </row>
        <row r="561">
          <cell r="G561">
            <v>135617</v>
          </cell>
          <cell r="H561">
            <v>6400</v>
          </cell>
        </row>
        <row r="562">
          <cell r="G562">
            <v>135617</v>
          </cell>
          <cell r="H562">
            <v>6400</v>
          </cell>
        </row>
        <row r="563">
          <cell r="G563">
            <v>135617</v>
          </cell>
          <cell r="H563">
            <v>6400</v>
          </cell>
        </row>
        <row r="564">
          <cell r="G564">
            <v>135617</v>
          </cell>
          <cell r="H564">
            <v>6400</v>
          </cell>
        </row>
        <row r="565">
          <cell r="G565">
            <v>135618</v>
          </cell>
          <cell r="H565">
            <v>6388</v>
          </cell>
        </row>
        <row r="566">
          <cell r="G566">
            <v>135618</v>
          </cell>
          <cell r="H566">
            <v>6388</v>
          </cell>
        </row>
        <row r="567">
          <cell r="G567">
            <v>135618</v>
          </cell>
          <cell r="H567">
            <v>6388</v>
          </cell>
        </row>
        <row r="568">
          <cell r="G568">
            <v>135618</v>
          </cell>
          <cell r="H568">
            <v>6388</v>
          </cell>
        </row>
        <row r="569">
          <cell r="G569">
            <v>135618</v>
          </cell>
          <cell r="H569">
            <v>6388</v>
          </cell>
        </row>
        <row r="570">
          <cell r="G570">
            <v>135618</v>
          </cell>
          <cell r="H570">
            <v>6388</v>
          </cell>
        </row>
        <row r="571">
          <cell r="G571">
            <v>135618</v>
          </cell>
          <cell r="H571">
            <v>6388</v>
          </cell>
        </row>
        <row r="572">
          <cell r="G572">
            <v>135618</v>
          </cell>
          <cell r="H572">
            <v>6388</v>
          </cell>
        </row>
        <row r="573">
          <cell r="G573">
            <v>135618</v>
          </cell>
          <cell r="H573">
            <v>6388</v>
          </cell>
        </row>
        <row r="574">
          <cell r="G574">
            <v>135618</v>
          </cell>
          <cell r="H574">
            <v>6388</v>
          </cell>
        </row>
        <row r="575">
          <cell r="G575">
            <v>135618</v>
          </cell>
          <cell r="H575">
            <v>6388</v>
          </cell>
        </row>
        <row r="576">
          <cell r="G576">
            <v>135618</v>
          </cell>
          <cell r="H576">
            <v>6388</v>
          </cell>
        </row>
        <row r="577">
          <cell r="G577">
            <v>135618</v>
          </cell>
          <cell r="H577">
            <v>6388</v>
          </cell>
        </row>
        <row r="578">
          <cell r="G578">
            <v>135618</v>
          </cell>
          <cell r="H578">
            <v>6388</v>
          </cell>
        </row>
        <row r="579">
          <cell r="G579">
            <v>135618</v>
          </cell>
          <cell r="H579">
            <v>6388</v>
          </cell>
        </row>
        <row r="580">
          <cell r="G580">
            <v>135618</v>
          </cell>
          <cell r="H580">
            <v>6388</v>
          </cell>
        </row>
        <row r="581">
          <cell r="G581">
            <v>135618</v>
          </cell>
          <cell r="H581">
            <v>6388</v>
          </cell>
        </row>
        <row r="582">
          <cell r="G582">
            <v>135618</v>
          </cell>
          <cell r="H582">
            <v>6388</v>
          </cell>
        </row>
        <row r="583">
          <cell r="G583">
            <v>135618</v>
          </cell>
          <cell r="H583">
            <v>6388</v>
          </cell>
        </row>
        <row r="584">
          <cell r="G584">
            <v>135618</v>
          </cell>
          <cell r="H584">
            <v>6388</v>
          </cell>
        </row>
        <row r="585">
          <cell r="G585">
            <v>135618</v>
          </cell>
          <cell r="H585">
            <v>6388</v>
          </cell>
        </row>
        <row r="586">
          <cell r="G586">
            <v>135618</v>
          </cell>
          <cell r="H586">
            <v>6388</v>
          </cell>
        </row>
        <row r="587">
          <cell r="G587">
            <v>135618</v>
          </cell>
          <cell r="H587">
            <v>6388</v>
          </cell>
        </row>
        <row r="588">
          <cell r="G588">
            <v>135618</v>
          </cell>
          <cell r="H588">
            <v>6388</v>
          </cell>
        </row>
        <row r="589">
          <cell r="G589">
            <v>135618</v>
          </cell>
          <cell r="H589">
            <v>6388</v>
          </cell>
        </row>
        <row r="590">
          <cell r="G590">
            <v>135618</v>
          </cell>
          <cell r="H590">
            <v>6388</v>
          </cell>
        </row>
        <row r="591">
          <cell r="G591">
            <v>135618</v>
          </cell>
          <cell r="H591">
            <v>6388</v>
          </cell>
        </row>
        <row r="592">
          <cell r="G592">
            <v>135618</v>
          </cell>
          <cell r="H592">
            <v>6388</v>
          </cell>
        </row>
        <row r="593">
          <cell r="G593">
            <v>135618</v>
          </cell>
          <cell r="H593">
            <v>6388</v>
          </cell>
        </row>
        <row r="594">
          <cell r="G594">
            <v>135618</v>
          </cell>
          <cell r="H594">
            <v>6388</v>
          </cell>
        </row>
        <row r="595">
          <cell r="G595">
            <v>135618</v>
          </cell>
          <cell r="H595">
            <v>6388</v>
          </cell>
        </row>
        <row r="596">
          <cell r="G596">
            <v>135618</v>
          </cell>
          <cell r="H596">
            <v>6388</v>
          </cell>
        </row>
        <row r="597">
          <cell r="G597">
            <v>135618</v>
          </cell>
          <cell r="H597">
            <v>6388</v>
          </cell>
        </row>
        <row r="598">
          <cell r="G598">
            <v>135618</v>
          </cell>
          <cell r="H598">
            <v>6388</v>
          </cell>
        </row>
        <row r="599">
          <cell r="G599">
            <v>135618</v>
          </cell>
          <cell r="H599">
            <v>6388</v>
          </cell>
        </row>
        <row r="600">
          <cell r="G600">
            <v>135618</v>
          </cell>
          <cell r="H600">
            <v>6388</v>
          </cell>
        </row>
        <row r="601">
          <cell r="G601">
            <v>135618</v>
          </cell>
          <cell r="H601">
            <v>6388</v>
          </cell>
        </row>
        <row r="602">
          <cell r="G602">
            <v>135618</v>
          </cell>
          <cell r="H602">
            <v>6388</v>
          </cell>
        </row>
        <row r="603">
          <cell r="G603">
            <v>135619</v>
          </cell>
          <cell r="H603">
            <v>6382</v>
          </cell>
        </row>
        <row r="604">
          <cell r="G604">
            <v>135619</v>
          </cell>
          <cell r="H604">
            <v>6382</v>
          </cell>
        </row>
        <row r="605">
          <cell r="G605">
            <v>135619</v>
          </cell>
          <cell r="H605">
            <v>6382</v>
          </cell>
        </row>
        <row r="606">
          <cell r="G606">
            <v>135619</v>
          </cell>
          <cell r="H606">
            <v>6382</v>
          </cell>
        </row>
        <row r="607">
          <cell r="G607">
            <v>135619</v>
          </cell>
          <cell r="H607">
            <v>6382</v>
          </cell>
        </row>
        <row r="608">
          <cell r="G608">
            <v>135619</v>
          </cell>
          <cell r="H608">
            <v>6382</v>
          </cell>
        </row>
        <row r="609">
          <cell r="G609">
            <v>135619</v>
          </cell>
          <cell r="H609">
            <v>6382</v>
          </cell>
        </row>
        <row r="610">
          <cell r="G610">
            <v>135619</v>
          </cell>
          <cell r="H610">
            <v>6382</v>
          </cell>
        </row>
        <row r="611">
          <cell r="G611">
            <v>135619</v>
          </cell>
          <cell r="H611">
            <v>6382</v>
          </cell>
        </row>
        <row r="612">
          <cell r="G612">
            <v>135619</v>
          </cell>
          <cell r="H612">
            <v>6382</v>
          </cell>
        </row>
        <row r="613">
          <cell r="G613">
            <v>135619</v>
          </cell>
          <cell r="H613">
            <v>6382</v>
          </cell>
        </row>
        <row r="614">
          <cell r="G614">
            <v>135619</v>
          </cell>
          <cell r="H614">
            <v>6382</v>
          </cell>
        </row>
        <row r="615">
          <cell r="G615">
            <v>135619</v>
          </cell>
          <cell r="H615">
            <v>6382</v>
          </cell>
        </row>
        <row r="616">
          <cell r="G616">
            <v>135619</v>
          </cell>
          <cell r="H616">
            <v>6382</v>
          </cell>
        </row>
        <row r="617">
          <cell r="G617">
            <v>135619</v>
          </cell>
          <cell r="H617">
            <v>6382</v>
          </cell>
        </row>
        <row r="618">
          <cell r="G618">
            <v>135619</v>
          </cell>
          <cell r="H618">
            <v>6382</v>
          </cell>
        </row>
        <row r="619">
          <cell r="G619">
            <v>135619</v>
          </cell>
          <cell r="H619">
            <v>6382</v>
          </cell>
        </row>
        <row r="620">
          <cell r="G620">
            <v>135619</v>
          </cell>
          <cell r="H620">
            <v>6382</v>
          </cell>
        </row>
        <row r="621">
          <cell r="G621">
            <v>135619</v>
          </cell>
          <cell r="H621">
            <v>6382</v>
          </cell>
        </row>
        <row r="622">
          <cell r="G622">
            <v>135619</v>
          </cell>
          <cell r="H622">
            <v>6382</v>
          </cell>
        </row>
        <row r="623">
          <cell r="G623">
            <v>135619</v>
          </cell>
          <cell r="H623">
            <v>6382</v>
          </cell>
        </row>
        <row r="624">
          <cell r="G624">
            <v>135619</v>
          </cell>
          <cell r="H624">
            <v>6382</v>
          </cell>
        </row>
        <row r="625">
          <cell r="G625">
            <v>135619</v>
          </cell>
          <cell r="H625">
            <v>6382</v>
          </cell>
        </row>
        <row r="626">
          <cell r="G626">
            <v>135619</v>
          </cell>
          <cell r="H626">
            <v>6382</v>
          </cell>
        </row>
        <row r="627">
          <cell r="G627">
            <v>135619</v>
          </cell>
          <cell r="H627">
            <v>6382</v>
          </cell>
        </row>
        <row r="628">
          <cell r="G628">
            <v>135619</v>
          </cell>
          <cell r="H628">
            <v>6382</v>
          </cell>
        </row>
        <row r="629">
          <cell r="G629">
            <v>135619</v>
          </cell>
          <cell r="H629">
            <v>6382</v>
          </cell>
        </row>
        <row r="630">
          <cell r="G630">
            <v>135619</v>
          </cell>
          <cell r="H630">
            <v>6382</v>
          </cell>
        </row>
        <row r="631">
          <cell r="G631">
            <v>135619</v>
          </cell>
          <cell r="H631">
            <v>6382</v>
          </cell>
        </row>
        <row r="632">
          <cell r="G632">
            <v>135619</v>
          </cell>
          <cell r="H632">
            <v>6382</v>
          </cell>
        </row>
        <row r="633">
          <cell r="G633">
            <v>135619</v>
          </cell>
          <cell r="H633">
            <v>6382</v>
          </cell>
        </row>
        <row r="634">
          <cell r="G634">
            <v>135619</v>
          </cell>
          <cell r="H634">
            <v>6382</v>
          </cell>
        </row>
        <row r="635">
          <cell r="G635">
            <v>135619</v>
          </cell>
          <cell r="H635">
            <v>6382</v>
          </cell>
        </row>
        <row r="636">
          <cell r="G636">
            <v>135619</v>
          </cell>
          <cell r="H636">
            <v>6382</v>
          </cell>
        </row>
        <row r="637">
          <cell r="G637">
            <v>135619</v>
          </cell>
          <cell r="H637">
            <v>6382</v>
          </cell>
        </row>
        <row r="638">
          <cell r="G638">
            <v>135619</v>
          </cell>
          <cell r="H638">
            <v>6382</v>
          </cell>
        </row>
        <row r="639">
          <cell r="G639">
            <v>135619</v>
          </cell>
          <cell r="H639">
            <v>6382</v>
          </cell>
        </row>
        <row r="640">
          <cell r="G640">
            <v>135619</v>
          </cell>
          <cell r="H640">
            <v>6382</v>
          </cell>
        </row>
        <row r="641">
          <cell r="G641">
            <v>135619</v>
          </cell>
          <cell r="H641">
            <v>6382</v>
          </cell>
        </row>
        <row r="642">
          <cell r="G642">
            <v>135619</v>
          </cell>
          <cell r="H642">
            <v>6382</v>
          </cell>
        </row>
        <row r="643">
          <cell r="G643">
            <v>135619</v>
          </cell>
          <cell r="H643">
            <v>6382</v>
          </cell>
        </row>
        <row r="644">
          <cell r="G644">
            <v>135619</v>
          </cell>
          <cell r="H644">
            <v>6382</v>
          </cell>
        </row>
        <row r="645">
          <cell r="G645">
            <v>135619</v>
          </cell>
          <cell r="H645">
            <v>6382</v>
          </cell>
        </row>
        <row r="646">
          <cell r="G646">
            <v>135619</v>
          </cell>
          <cell r="H646">
            <v>6382</v>
          </cell>
        </row>
        <row r="647">
          <cell r="G647">
            <v>135619</v>
          </cell>
          <cell r="H647">
            <v>6382</v>
          </cell>
        </row>
        <row r="648">
          <cell r="G648">
            <v>135619</v>
          </cell>
          <cell r="H648">
            <v>6382</v>
          </cell>
        </row>
        <row r="649">
          <cell r="G649">
            <v>135619</v>
          </cell>
          <cell r="H649">
            <v>6382</v>
          </cell>
        </row>
        <row r="650">
          <cell r="G650">
            <v>135619</v>
          </cell>
          <cell r="H650">
            <v>6382</v>
          </cell>
        </row>
        <row r="651">
          <cell r="G651">
            <v>135619</v>
          </cell>
          <cell r="H651">
            <v>6382</v>
          </cell>
        </row>
        <row r="652">
          <cell r="G652">
            <v>135619</v>
          </cell>
          <cell r="H652">
            <v>6382</v>
          </cell>
        </row>
        <row r="653">
          <cell r="G653">
            <v>135619</v>
          </cell>
          <cell r="H653">
            <v>6382</v>
          </cell>
        </row>
        <row r="654">
          <cell r="G654">
            <v>135619</v>
          </cell>
          <cell r="H654">
            <v>6382</v>
          </cell>
        </row>
        <row r="655">
          <cell r="G655">
            <v>135619</v>
          </cell>
          <cell r="H655">
            <v>6382</v>
          </cell>
        </row>
        <row r="656">
          <cell r="G656">
            <v>135619</v>
          </cell>
          <cell r="H656">
            <v>6382</v>
          </cell>
        </row>
        <row r="657">
          <cell r="G657">
            <v>135619</v>
          </cell>
          <cell r="H657">
            <v>6382</v>
          </cell>
        </row>
        <row r="658">
          <cell r="G658">
            <v>135619</v>
          </cell>
          <cell r="H658">
            <v>6382</v>
          </cell>
        </row>
        <row r="659">
          <cell r="G659">
            <v>135619</v>
          </cell>
          <cell r="H659">
            <v>6382</v>
          </cell>
        </row>
        <row r="660">
          <cell r="G660">
            <v>135619</v>
          </cell>
          <cell r="H660">
            <v>6382</v>
          </cell>
        </row>
        <row r="661">
          <cell r="G661">
            <v>135619</v>
          </cell>
          <cell r="H661">
            <v>6382</v>
          </cell>
        </row>
        <row r="662">
          <cell r="G662">
            <v>135619</v>
          </cell>
          <cell r="H662">
            <v>6382</v>
          </cell>
        </row>
        <row r="663">
          <cell r="G663">
            <v>135619</v>
          </cell>
          <cell r="H663">
            <v>6382</v>
          </cell>
        </row>
        <row r="664">
          <cell r="G664">
            <v>135619</v>
          </cell>
          <cell r="H664">
            <v>6382</v>
          </cell>
        </row>
        <row r="665">
          <cell r="G665">
            <v>135619</v>
          </cell>
          <cell r="H665">
            <v>6382</v>
          </cell>
        </row>
        <row r="666">
          <cell r="G666">
            <v>135619</v>
          </cell>
          <cell r="H666">
            <v>6382</v>
          </cell>
        </row>
        <row r="667">
          <cell r="G667">
            <v>135619</v>
          </cell>
          <cell r="H667">
            <v>6382</v>
          </cell>
        </row>
        <row r="668">
          <cell r="G668">
            <v>135619</v>
          </cell>
          <cell r="H668">
            <v>6382</v>
          </cell>
        </row>
        <row r="669">
          <cell r="G669">
            <v>135619</v>
          </cell>
          <cell r="H669">
            <v>6382</v>
          </cell>
        </row>
        <row r="670">
          <cell r="G670">
            <v>135619</v>
          </cell>
          <cell r="H670">
            <v>6382</v>
          </cell>
        </row>
        <row r="671">
          <cell r="G671">
            <v>135619</v>
          </cell>
          <cell r="H671">
            <v>6382</v>
          </cell>
        </row>
        <row r="672">
          <cell r="G672">
            <v>135619</v>
          </cell>
          <cell r="H672">
            <v>6382</v>
          </cell>
        </row>
        <row r="673">
          <cell r="G673">
            <v>135619</v>
          </cell>
          <cell r="H673">
            <v>6382</v>
          </cell>
        </row>
        <row r="674">
          <cell r="G674">
            <v>135619</v>
          </cell>
          <cell r="H674">
            <v>6382</v>
          </cell>
        </row>
        <row r="675">
          <cell r="G675">
            <v>135619</v>
          </cell>
          <cell r="H675">
            <v>6382</v>
          </cell>
        </row>
        <row r="676">
          <cell r="G676">
            <v>135619</v>
          </cell>
          <cell r="H676">
            <v>6382</v>
          </cell>
        </row>
        <row r="677">
          <cell r="G677">
            <v>135619</v>
          </cell>
          <cell r="H677">
            <v>6382</v>
          </cell>
        </row>
        <row r="678">
          <cell r="G678">
            <v>135619</v>
          </cell>
          <cell r="H678">
            <v>6382</v>
          </cell>
        </row>
        <row r="679">
          <cell r="G679">
            <v>135619</v>
          </cell>
          <cell r="H679">
            <v>6382</v>
          </cell>
        </row>
        <row r="680">
          <cell r="G680">
            <v>135619</v>
          </cell>
          <cell r="H680">
            <v>6382</v>
          </cell>
        </row>
        <row r="681">
          <cell r="G681">
            <v>135619</v>
          </cell>
          <cell r="H681">
            <v>6382</v>
          </cell>
        </row>
        <row r="682">
          <cell r="G682">
            <v>135619</v>
          </cell>
          <cell r="H682">
            <v>6382</v>
          </cell>
        </row>
        <row r="683">
          <cell r="G683">
            <v>135619</v>
          </cell>
          <cell r="H683">
            <v>6382</v>
          </cell>
        </row>
        <row r="684">
          <cell r="G684">
            <v>135619</v>
          </cell>
          <cell r="H684">
            <v>6382</v>
          </cell>
        </row>
        <row r="685">
          <cell r="G685">
            <v>135619</v>
          </cell>
          <cell r="H685">
            <v>6382</v>
          </cell>
        </row>
        <row r="686">
          <cell r="G686">
            <v>135619</v>
          </cell>
          <cell r="H686">
            <v>6382</v>
          </cell>
        </row>
        <row r="687">
          <cell r="G687">
            <v>135619</v>
          </cell>
          <cell r="H687">
            <v>6382</v>
          </cell>
        </row>
        <row r="688">
          <cell r="G688">
            <v>135619</v>
          </cell>
          <cell r="H688">
            <v>6382</v>
          </cell>
        </row>
        <row r="689">
          <cell r="G689">
            <v>135619</v>
          </cell>
          <cell r="H689">
            <v>6382</v>
          </cell>
        </row>
        <row r="690">
          <cell r="G690">
            <v>135619</v>
          </cell>
          <cell r="H690">
            <v>6382</v>
          </cell>
        </row>
        <row r="691">
          <cell r="G691">
            <v>135619</v>
          </cell>
          <cell r="H691">
            <v>6382</v>
          </cell>
        </row>
        <row r="692">
          <cell r="G692">
            <v>135619</v>
          </cell>
          <cell r="H692">
            <v>6382</v>
          </cell>
        </row>
        <row r="693">
          <cell r="G693">
            <v>135619</v>
          </cell>
          <cell r="H693">
            <v>6382</v>
          </cell>
        </row>
        <row r="694">
          <cell r="G694">
            <v>135619</v>
          </cell>
          <cell r="H694">
            <v>6382</v>
          </cell>
        </row>
        <row r="695">
          <cell r="G695">
            <v>135619</v>
          </cell>
          <cell r="H695">
            <v>6382</v>
          </cell>
        </row>
        <row r="696">
          <cell r="G696">
            <v>135619</v>
          </cell>
          <cell r="H696">
            <v>6382</v>
          </cell>
        </row>
        <row r="697">
          <cell r="G697">
            <v>135619</v>
          </cell>
          <cell r="H697">
            <v>6382</v>
          </cell>
        </row>
        <row r="698">
          <cell r="G698">
            <v>135619</v>
          </cell>
          <cell r="H698">
            <v>6382</v>
          </cell>
        </row>
        <row r="699">
          <cell r="G699">
            <v>135619</v>
          </cell>
          <cell r="H699">
            <v>6382</v>
          </cell>
        </row>
        <row r="700">
          <cell r="G700">
            <v>135619</v>
          </cell>
          <cell r="H700">
            <v>6382</v>
          </cell>
        </row>
        <row r="701">
          <cell r="G701">
            <v>135619</v>
          </cell>
          <cell r="H701">
            <v>6382</v>
          </cell>
        </row>
        <row r="702">
          <cell r="G702">
            <v>135619</v>
          </cell>
          <cell r="H702">
            <v>6382</v>
          </cell>
        </row>
        <row r="703">
          <cell r="G703">
            <v>135620</v>
          </cell>
          <cell r="H703">
            <v>6366</v>
          </cell>
        </row>
        <row r="704">
          <cell r="G704">
            <v>135620</v>
          </cell>
          <cell r="H704">
            <v>6366</v>
          </cell>
        </row>
        <row r="705">
          <cell r="G705">
            <v>135620</v>
          </cell>
          <cell r="H705">
            <v>6366</v>
          </cell>
        </row>
        <row r="706">
          <cell r="G706">
            <v>135620</v>
          </cell>
          <cell r="H706">
            <v>6366</v>
          </cell>
        </row>
        <row r="707">
          <cell r="G707">
            <v>135620</v>
          </cell>
          <cell r="H707">
            <v>6366</v>
          </cell>
        </row>
        <row r="708">
          <cell r="G708">
            <v>135620</v>
          </cell>
          <cell r="H708">
            <v>6366</v>
          </cell>
        </row>
        <row r="709">
          <cell r="G709">
            <v>135620</v>
          </cell>
          <cell r="H709">
            <v>6366</v>
          </cell>
        </row>
        <row r="710">
          <cell r="G710">
            <v>135620</v>
          </cell>
          <cell r="H710">
            <v>6366</v>
          </cell>
        </row>
        <row r="711">
          <cell r="G711">
            <v>135620</v>
          </cell>
          <cell r="H711">
            <v>6366</v>
          </cell>
        </row>
        <row r="712">
          <cell r="G712">
            <v>135620</v>
          </cell>
          <cell r="H712">
            <v>6366</v>
          </cell>
        </row>
        <row r="713">
          <cell r="G713">
            <v>135620</v>
          </cell>
          <cell r="H713">
            <v>6366</v>
          </cell>
        </row>
        <row r="714">
          <cell r="G714">
            <v>135620</v>
          </cell>
          <cell r="H714">
            <v>6366</v>
          </cell>
        </row>
        <row r="715">
          <cell r="G715">
            <v>135620</v>
          </cell>
          <cell r="H715">
            <v>6366</v>
          </cell>
        </row>
        <row r="716">
          <cell r="G716">
            <v>135620</v>
          </cell>
          <cell r="H716">
            <v>6366</v>
          </cell>
        </row>
        <row r="717">
          <cell r="G717">
            <v>135620</v>
          </cell>
          <cell r="H717">
            <v>6366</v>
          </cell>
        </row>
        <row r="718">
          <cell r="G718">
            <v>135620</v>
          </cell>
          <cell r="H718">
            <v>6366</v>
          </cell>
        </row>
        <row r="719">
          <cell r="G719">
            <v>135620</v>
          </cell>
          <cell r="H719">
            <v>6366</v>
          </cell>
        </row>
        <row r="720">
          <cell r="G720">
            <v>135620</v>
          </cell>
          <cell r="H720">
            <v>6366</v>
          </cell>
        </row>
        <row r="721">
          <cell r="G721">
            <v>135620</v>
          </cell>
          <cell r="H721">
            <v>6366</v>
          </cell>
        </row>
        <row r="722">
          <cell r="G722">
            <v>135620</v>
          </cell>
          <cell r="H722">
            <v>6366</v>
          </cell>
        </row>
        <row r="723">
          <cell r="G723">
            <v>135620</v>
          </cell>
          <cell r="H723">
            <v>6366</v>
          </cell>
        </row>
        <row r="724">
          <cell r="G724">
            <v>135620</v>
          </cell>
          <cell r="H724">
            <v>6366</v>
          </cell>
        </row>
        <row r="725">
          <cell r="G725">
            <v>135620</v>
          </cell>
          <cell r="H725">
            <v>6366</v>
          </cell>
        </row>
        <row r="726">
          <cell r="G726">
            <v>135620</v>
          </cell>
          <cell r="H726">
            <v>6366</v>
          </cell>
        </row>
        <row r="727">
          <cell r="G727">
            <v>135620</v>
          </cell>
          <cell r="H727">
            <v>6366</v>
          </cell>
        </row>
        <row r="728">
          <cell r="G728">
            <v>135620</v>
          </cell>
          <cell r="H728">
            <v>6366</v>
          </cell>
        </row>
        <row r="729">
          <cell r="G729">
            <v>135620</v>
          </cell>
          <cell r="H729">
            <v>6366</v>
          </cell>
        </row>
        <row r="730">
          <cell r="G730">
            <v>135620</v>
          </cell>
          <cell r="H730">
            <v>6366</v>
          </cell>
        </row>
        <row r="731">
          <cell r="G731">
            <v>135620</v>
          </cell>
          <cell r="H731">
            <v>6366</v>
          </cell>
        </row>
        <row r="732">
          <cell r="G732">
            <v>135620</v>
          </cell>
          <cell r="H732">
            <v>6366</v>
          </cell>
        </row>
        <row r="733">
          <cell r="G733">
            <v>135620</v>
          </cell>
          <cell r="H733">
            <v>6366</v>
          </cell>
        </row>
        <row r="734">
          <cell r="G734">
            <v>135620</v>
          </cell>
          <cell r="H734">
            <v>6366</v>
          </cell>
        </row>
        <row r="735">
          <cell r="G735">
            <v>135620</v>
          </cell>
          <cell r="H735">
            <v>6366</v>
          </cell>
        </row>
        <row r="736">
          <cell r="G736">
            <v>135620</v>
          </cell>
          <cell r="H736">
            <v>6366</v>
          </cell>
        </row>
        <row r="737">
          <cell r="G737">
            <v>135620</v>
          </cell>
          <cell r="H737">
            <v>6366</v>
          </cell>
        </row>
        <row r="738">
          <cell r="G738">
            <v>135620</v>
          </cell>
          <cell r="H738">
            <v>6366</v>
          </cell>
        </row>
        <row r="739">
          <cell r="G739">
            <v>135620</v>
          </cell>
          <cell r="H739">
            <v>6366</v>
          </cell>
        </row>
        <row r="740">
          <cell r="G740">
            <v>135924</v>
          </cell>
          <cell r="H740">
            <v>6498</v>
          </cell>
        </row>
        <row r="741">
          <cell r="G741">
            <v>135924</v>
          </cell>
          <cell r="H741">
            <v>6498</v>
          </cell>
        </row>
        <row r="742">
          <cell r="G742">
            <v>135924</v>
          </cell>
          <cell r="H742">
            <v>6498</v>
          </cell>
        </row>
        <row r="743">
          <cell r="G743">
            <v>135924</v>
          </cell>
          <cell r="H743">
            <v>6498</v>
          </cell>
        </row>
        <row r="744">
          <cell r="G744">
            <v>135924</v>
          </cell>
          <cell r="H744">
            <v>6498</v>
          </cell>
        </row>
        <row r="745">
          <cell r="G745">
            <v>135924</v>
          </cell>
          <cell r="H745">
            <v>6498</v>
          </cell>
        </row>
        <row r="746">
          <cell r="G746">
            <v>135924</v>
          </cell>
          <cell r="H746">
            <v>6498</v>
          </cell>
        </row>
        <row r="747">
          <cell r="G747">
            <v>135924</v>
          </cell>
          <cell r="H747">
            <v>6498</v>
          </cell>
        </row>
        <row r="748">
          <cell r="G748">
            <v>135924</v>
          </cell>
          <cell r="H748">
            <v>6498</v>
          </cell>
        </row>
        <row r="749">
          <cell r="G749">
            <v>135924</v>
          </cell>
          <cell r="H749">
            <v>6498</v>
          </cell>
        </row>
        <row r="750">
          <cell r="G750">
            <v>135924</v>
          </cell>
          <cell r="H750">
            <v>6498</v>
          </cell>
        </row>
        <row r="751">
          <cell r="G751">
            <v>135924</v>
          </cell>
          <cell r="H751">
            <v>6498</v>
          </cell>
        </row>
        <row r="752">
          <cell r="G752">
            <v>135924</v>
          </cell>
          <cell r="H752">
            <v>6498</v>
          </cell>
        </row>
        <row r="753">
          <cell r="G753">
            <v>135924</v>
          </cell>
          <cell r="H753">
            <v>6498</v>
          </cell>
        </row>
        <row r="754">
          <cell r="G754">
            <v>135924</v>
          </cell>
          <cell r="H754">
            <v>6498</v>
          </cell>
        </row>
        <row r="755">
          <cell r="G755">
            <v>135924</v>
          </cell>
          <cell r="H755">
            <v>6498</v>
          </cell>
        </row>
        <row r="756">
          <cell r="G756">
            <v>135924</v>
          </cell>
          <cell r="H756">
            <v>6498</v>
          </cell>
        </row>
        <row r="757">
          <cell r="G757">
            <v>135924</v>
          </cell>
          <cell r="H757">
            <v>6498</v>
          </cell>
        </row>
        <row r="758">
          <cell r="G758">
            <v>135924</v>
          </cell>
          <cell r="H758">
            <v>6498</v>
          </cell>
        </row>
        <row r="759">
          <cell r="G759">
            <v>135924</v>
          </cell>
          <cell r="H759">
            <v>6498</v>
          </cell>
        </row>
        <row r="760">
          <cell r="G760">
            <v>135924</v>
          </cell>
          <cell r="H760">
            <v>6498</v>
          </cell>
        </row>
        <row r="761">
          <cell r="G761">
            <v>135924</v>
          </cell>
          <cell r="H761">
            <v>6498</v>
          </cell>
        </row>
        <row r="762">
          <cell r="G762">
            <v>135924</v>
          </cell>
          <cell r="H762">
            <v>6498</v>
          </cell>
        </row>
        <row r="763">
          <cell r="G763">
            <v>135924</v>
          </cell>
          <cell r="H763">
            <v>6498</v>
          </cell>
        </row>
        <row r="764">
          <cell r="G764">
            <v>135924</v>
          </cell>
          <cell r="H764">
            <v>6498</v>
          </cell>
        </row>
        <row r="765">
          <cell r="G765">
            <v>135924</v>
          </cell>
          <cell r="H765">
            <v>6498</v>
          </cell>
        </row>
        <row r="766">
          <cell r="G766">
            <v>135924</v>
          </cell>
          <cell r="H766">
            <v>6498</v>
          </cell>
        </row>
        <row r="767">
          <cell r="G767">
            <v>135924</v>
          </cell>
          <cell r="H767">
            <v>6498</v>
          </cell>
        </row>
        <row r="768">
          <cell r="G768">
            <v>135924</v>
          </cell>
          <cell r="H768">
            <v>6498</v>
          </cell>
        </row>
        <row r="769">
          <cell r="G769">
            <v>135924</v>
          </cell>
          <cell r="H769">
            <v>6498</v>
          </cell>
        </row>
        <row r="770">
          <cell r="G770">
            <v>135924</v>
          </cell>
          <cell r="H770">
            <v>6498</v>
          </cell>
        </row>
        <row r="771">
          <cell r="G771">
            <v>135924</v>
          </cell>
          <cell r="H771">
            <v>6498</v>
          </cell>
        </row>
        <row r="772">
          <cell r="G772">
            <v>135924</v>
          </cell>
          <cell r="H772">
            <v>6498</v>
          </cell>
        </row>
        <row r="773">
          <cell r="G773">
            <v>135924</v>
          </cell>
          <cell r="H773">
            <v>6498</v>
          </cell>
        </row>
        <row r="774">
          <cell r="G774">
            <v>135924</v>
          </cell>
          <cell r="H774">
            <v>6498</v>
          </cell>
        </row>
        <row r="775">
          <cell r="G775">
            <v>135924</v>
          </cell>
          <cell r="H775">
            <v>6498</v>
          </cell>
        </row>
        <row r="776">
          <cell r="G776">
            <v>135924</v>
          </cell>
          <cell r="H776">
            <v>6498</v>
          </cell>
        </row>
        <row r="777">
          <cell r="G777">
            <v>135924</v>
          </cell>
          <cell r="H777">
            <v>6498</v>
          </cell>
        </row>
        <row r="778">
          <cell r="G778">
            <v>135924</v>
          </cell>
          <cell r="H778">
            <v>6498</v>
          </cell>
        </row>
        <row r="779">
          <cell r="G779">
            <v>135924</v>
          </cell>
          <cell r="H779">
            <v>6498</v>
          </cell>
        </row>
        <row r="780">
          <cell r="G780">
            <v>135924</v>
          </cell>
          <cell r="H780">
            <v>6498</v>
          </cell>
        </row>
        <row r="781">
          <cell r="G781">
            <v>135924</v>
          </cell>
          <cell r="H781">
            <v>6498</v>
          </cell>
        </row>
        <row r="782">
          <cell r="G782">
            <v>135924</v>
          </cell>
          <cell r="H782">
            <v>6498</v>
          </cell>
        </row>
        <row r="783">
          <cell r="G783">
            <v>135924</v>
          </cell>
          <cell r="H783">
            <v>6498</v>
          </cell>
        </row>
        <row r="784">
          <cell r="G784">
            <v>135924</v>
          </cell>
          <cell r="H784">
            <v>6498</v>
          </cell>
        </row>
        <row r="785">
          <cell r="G785">
            <v>135924</v>
          </cell>
          <cell r="H785">
            <v>6498</v>
          </cell>
        </row>
        <row r="786">
          <cell r="G786">
            <v>135924</v>
          </cell>
          <cell r="H786">
            <v>6498</v>
          </cell>
        </row>
        <row r="787">
          <cell r="G787">
            <v>135924</v>
          </cell>
          <cell r="H787">
            <v>6498</v>
          </cell>
        </row>
        <row r="788">
          <cell r="G788">
            <v>135924</v>
          </cell>
          <cell r="H788">
            <v>6498</v>
          </cell>
        </row>
        <row r="789">
          <cell r="G789">
            <v>135924</v>
          </cell>
          <cell r="H789">
            <v>6498</v>
          </cell>
        </row>
        <row r="790">
          <cell r="G790">
            <v>135924</v>
          </cell>
          <cell r="H790">
            <v>6498</v>
          </cell>
        </row>
        <row r="791">
          <cell r="G791">
            <v>135924</v>
          </cell>
          <cell r="H791">
            <v>6498</v>
          </cell>
        </row>
        <row r="792">
          <cell r="G792">
            <v>135924</v>
          </cell>
          <cell r="H792">
            <v>6498</v>
          </cell>
        </row>
        <row r="793">
          <cell r="G793">
            <v>135924</v>
          </cell>
          <cell r="H793">
            <v>6498</v>
          </cell>
        </row>
        <row r="794">
          <cell r="G794">
            <v>135924</v>
          </cell>
          <cell r="H794">
            <v>6498</v>
          </cell>
        </row>
        <row r="795">
          <cell r="G795">
            <v>135924</v>
          </cell>
          <cell r="H795">
            <v>6498</v>
          </cell>
        </row>
        <row r="796">
          <cell r="G796">
            <v>135924</v>
          </cell>
          <cell r="H796">
            <v>6498</v>
          </cell>
        </row>
        <row r="797">
          <cell r="G797">
            <v>135924</v>
          </cell>
          <cell r="H797">
            <v>6498</v>
          </cell>
        </row>
        <row r="798">
          <cell r="G798">
            <v>135924</v>
          </cell>
          <cell r="H798">
            <v>6498</v>
          </cell>
        </row>
        <row r="799">
          <cell r="G799">
            <v>135924</v>
          </cell>
          <cell r="H799">
            <v>6498</v>
          </cell>
        </row>
        <row r="800">
          <cell r="G800">
            <v>135924</v>
          </cell>
          <cell r="H800">
            <v>6498</v>
          </cell>
        </row>
        <row r="801">
          <cell r="G801">
            <v>135924</v>
          </cell>
          <cell r="H801">
            <v>6498</v>
          </cell>
        </row>
        <row r="802">
          <cell r="G802">
            <v>135924</v>
          </cell>
          <cell r="H802">
            <v>6498</v>
          </cell>
        </row>
        <row r="803">
          <cell r="G803">
            <v>135924</v>
          </cell>
          <cell r="H803">
            <v>6498</v>
          </cell>
        </row>
        <row r="804">
          <cell r="G804">
            <v>135924</v>
          </cell>
          <cell r="H804">
            <v>6498</v>
          </cell>
        </row>
        <row r="805">
          <cell r="G805">
            <v>135924</v>
          </cell>
          <cell r="H805">
            <v>6498</v>
          </cell>
        </row>
        <row r="806">
          <cell r="G806">
            <v>135924</v>
          </cell>
          <cell r="H806">
            <v>6498</v>
          </cell>
        </row>
        <row r="807">
          <cell r="G807">
            <v>135924</v>
          </cell>
          <cell r="H807">
            <v>6498</v>
          </cell>
        </row>
        <row r="808">
          <cell r="G808">
            <v>135924</v>
          </cell>
          <cell r="H808">
            <v>6498</v>
          </cell>
        </row>
        <row r="809">
          <cell r="G809">
            <v>135924</v>
          </cell>
          <cell r="H809">
            <v>6498</v>
          </cell>
        </row>
        <row r="810">
          <cell r="G810">
            <v>135924</v>
          </cell>
          <cell r="H810">
            <v>6498</v>
          </cell>
        </row>
        <row r="811">
          <cell r="G811">
            <v>135924</v>
          </cell>
          <cell r="H811">
            <v>6498</v>
          </cell>
        </row>
        <row r="812">
          <cell r="G812">
            <v>135924</v>
          </cell>
          <cell r="H812">
            <v>6498</v>
          </cell>
        </row>
        <row r="813">
          <cell r="G813">
            <v>135924</v>
          </cell>
          <cell r="H813">
            <v>6498</v>
          </cell>
        </row>
        <row r="814">
          <cell r="G814">
            <v>135924</v>
          </cell>
          <cell r="H814">
            <v>6498</v>
          </cell>
        </row>
        <row r="815">
          <cell r="G815">
            <v>135924</v>
          </cell>
          <cell r="H815">
            <v>6498</v>
          </cell>
        </row>
        <row r="816">
          <cell r="G816">
            <v>135924</v>
          </cell>
          <cell r="H816">
            <v>6498</v>
          </cell>
        </row>
        <row r="817">
          <cell r="G817">
            <v>135924</v>
          </cell>
          <cell r="H817">
            <v>6498</v>
          </cell>
        </row>
        <row r="818">
          <cell r="G818">
            <v>135924</v>
          </cell>
          <cell r="H818">
            <v>6498</v>
          </cell>
        </row>
        <row r="819">
          <cell r="G819">
            <v>135924</v>
          </cell>
          <cell r="H819">
            <v>6498</v>
          </cell>
        </row>
        <row r="820">
          <cell r="G820">
            <v>135924</v>
          </cell>
          <cell r="H820">
            <v>6498</v>
          </cell>
        </row>
        <row r="821">
          <cell r="G821">
            <v>135924</v>
          </cell>
          <cell r="H821">
            <v>6498</v>
          </cell>
        </row>
        <row r="822">
          <cell r="G822">
            <v>135924</v>
          </cell>
          <cell r="H822">
            <v>6498</v>
          </cell>
        </row>
        <row r="823">
          <cell r="G823">
            <v>135924</v>
          </cell>
          <cell r="H823">
            <v>6498</v>
          </cell>
        </row>
        <row r="824">
          <cell r="G824">
            <v>135924</v>
          </cell>
          <cell r="H824">
            <v>6498</v>
          </cell>
        </row>
        <row r="825">
          <cell r="G825">
            <v>135924</v>
          </cell>
          <cell r="H825">
            <v>6498</v>
          </cell>
        </row>
        <row r="826">
          <cell r="G826">
            <v>135924</v>
          </cell>
          <cell r="H826">
            <v>6498</v>
          </cell>
        </row>
        <row r="827">
          <cell r="G827">
            <v>135924</v>
          </cell>
          <cell r="H827">
            <v>6498</v>
          </cell>
        </row>
        <row r="828">
          <cell r="G828">
            <v>135924</v>
          </cell>
          <cell r="H828">
            <v>6498</v>
          </cell>
        </row>
        <row r="829">
          <cell r="G829">
            <v>135924</v>
          </cell>
          <cell r="H829">
            <v>6498</v>
          </cell>
        </row>
        <row r="830">
          <cell r="G830">
            <v>135924</v>
          </cell>
          <cell r="H830">
            <v>6498</v>
          </cell>
        </row>
        <row r="831">
          <cell r="G831">
            <v>135924</v>
          </cell>
          <cell r="H831">
            <v>6498</v>
          </cell>
        </row>
        <row r="832">
          <cell r="G832">
            <v>135924</v>
          </cell>
          <cell r="H832">
            <v>6498</v>
          </cell>
        </row>
        <row r="833">
          <cell r="G833">
            <v>135924</v>
          </cell>
          <cell r="H833">
            <v>6498</v>
          </cell>
        </row>
        <row r="834">
          <cell r="G834">
            <v>135924</v>
          </cell>
          <cell r="H834">
            <v>6498</v>
          </cell>
        </row>
        <row r="835">
          <cell r="G835">
            <v>135924</v>
          </cell>
          <cell r="H835">
            <v>6498</v>
          </cell>
        </row>
        <row r="836">
          <cell r="G836">
            <v>135924</v>
          </cell>
          <cell r="H836">
            <v>6498</v>
          </cell>
        </row>
        <row r="837">
          <cell r="G837">
            <v>135924</v>
          </cell>
          <cell r="H837">
            <v>6498</v>
          </cell>
        </row>
        <row r="838">
          <cell r="G838">
            <v>135924</v>
          </cell>
          <cell r="H838">
            <v>6498</v>
          </cell>
        </row>
        <row r="839">
          <cell r="G839">
            <v>135924</v>
          </cell>
          <cell r="H839">
            <v>6498</v>
          </cell>
        </row>
        <row r="840">
          <cell r="G840">
            <v>135924</v>
          </cell>
          <cell r="H840">
            <v>6498</v>
          </cell>
        </row>
        <row r="841">
          <cell r="G841">
            <v>135924</v>
          </cell>
          <cell r="H841">
            <v>6498</v>
          </cell>
        </row>
        <row r="842">
          <cell r="G842">
            <v>135924</v>
          </cell>
          <cell r="H842">
            <v>6498</v>
          </cell>
        </row>
        <row r="843">
          <cell r="G843">
            <v>135924</v>
          </cell>
          <cell r="H843">
            <v>6498</v>
          </cell>
        </row>
        <row r="844">
          <cell r="G844">
            <v>135924</v>
          </cell>
          <cell r="H844">
            <v>6498</v>
          </cell>
        </row>
        <row r="845">
          <cell r="G845">
            <v>135924</v>
          </cell>
          <cell r="H845">
            <v>6498</v>
          </cell>
        </row>
        <row r="846">
          <cell r="G846">
            <v>135924</v>
          </cell>
          <cell r="H846">
            <v>6498</v>
          </cell>
        </row>
        <row r="847">
          <cell r="G847">
            <v>135924</v>
          </cell>
          <cell r="H847">
            <v>6498</v>
          </cell>
        </row>
        <row r="848">
          <cell r="G848">
            <v>135924</v>
          </cell>
          <cell r="H848">
            <v>6498</v>
          </cell>
        </row>
        <row r="849">
          <cell r="G849">
            <v>135924</v>
          </cell>
          <cell r="H849">
            <v>6498</v>
          </cell>
        </row>
        <row r="850">
          <cell r="G850">
            <v>135924</v>
          </cell>
          <cell r="H850">
            <v>6498</v>
          </cell>
        </row>
        <row r="851">
          <cell r="G851">
            <v>135924</v>
          </cell>
          <cell r="H851">
            <v>6498</v>
          </cell>
        </row>
        <row r="852">
          <cell r="G852">
            <v>135924</v>
          </cell>
          <cell r="H852">
            <v>6498</v>
          </cell>
        </row>
        <row r="853">
          <cell r="G853">
            <v>135924</v>
          </cell>
          <cell r="H853">
            <v>6498</v>
          </cell>
        </row>
        <row r="854">
          <cell r="G854">
            <v>135924</v>
          </cell>
          <cell r="H854">
            <v>6498</v>
          </cell>
        </row>
        <row r="855">
          <cell r="G855">
            <v>135924</v>
          </cell>
          <cell r="H855">
            <v>6498</v>
          </cell>
        </row>
        <row r="856">
          <cell r="G856">
            <v>135924</v>
          </cell>
          <cell r="H856">
            <v>6498</v>
          </cell>
        </row>
        <row r="857">
          <cell r="G857">
            <v>135924</v>
          </cell>
          <cell r="H857">
            <v>6498</v>
          </cell>
        </row>
        <row r="858">
          <cell r="G858">
            <v>135924</v>
          </cell>
          <cell r="H858">
            <v>6498</v>
          </cell>
        </row>
        <row r="859">
          <cell r="G859">
            <v>135924</v>
          </cell>
          <cell r="H859">
            <v>6498</v>
          </cell>
        </row>
        <row r="860">
          <cell r="G860">
            <v>135924</v>
          </cell>
          <cell r="H860">
            <v>6498</v>
          </cell>
        </row>
        <row r="861">
          <cell r="G861">
            <v>135924</v>
          </cell>
          <cell r="H861">
            <v>6498</v>
          </cell>
        </row>
        <row r="862">
          <cell r="G862">
            <v>135924</v>
          </cell>
          <cell r="H862">
            <v>6498</v>
          </cell>
        </row>
        <row r="863">
          <cell r="G863">
            <v>135924</v>
          </cell>
          <cell r="H863">
            <v>6498</v>
          </cell>
        </row>
        <row r="864">
          <cell r="G864">
            <v>135924</v>
          </cell>
          <cell r="H864">
            <v>6498</v>
          </cell>
        </row>
        <row r="865">
          <cell r="G865">
            <v>135924</v>
          </cell>
          <cell r="H865">
            <v>6498</v>
          </cell>
        </row>
        <row r="866">
          <cell r="G866">
            <v>135924</v>
          </cell>
          <cell r="H866">
            <v>6498</v>
          </cell>
        </row>
        <row r="867">
          <cell r="G867">
            <v>135924</v>
          </cell>
          <cell r="H867">
            <v>6498</v>
          </cell>
        </row>
        <row r="868">
          <cell r="G868">
            <v>135924</v>
          </cell>
          <cell r="H868">
            <v>6498</v>
          </cell>
        </row>
        <row r="869">
          <cell r="G869">
            <v>135924</v>
          </cell>
          <cell r="H869">
            <v>6498</v>
          </cell>
        </row>
        <row r="870">
          <cell r="G870">
            <v>135924</v>
          </cell>
          <cell r="H870">
            <v>6498</v>
          </cell>
        </row>
        <row r="871">
          <cell r="G871">
            <v>135924</v>
          </cell>
          <cell r="H871">
            <v>6498</v>
          </cell>
        </row>
        <row r="872">
          <cell r="G872">
            <v>135924</v>
          </cell>
          <cell r="H872">
            <v>6498</v>
          </cell>
        </row>
        <row r="873">
          <cell r="G873">
            <v>135924</v>
          </cell>
          <cell r="H873">
            <v>6498</v>
          </cell>
        </row>
        <row r="874">
          <cell r="G874">
            <v>135924</v>
          </cell>
          <cell r="H874">
            <v>6498</v>
          </cell>
        </row>
        <row r="875">
          <cell r="G875">
            <v>135924</v>
          </cell>
          <cell r="H875">
            <v>6498</v>
          </cell>
        </row>
        <row r="876">
          <cell r="G876">
            <v>135924</v>
          </cell>
          <cell r="H876">
            <v>6498</v>
          </cell>
        </row>
        <row r="877">
          <cell r="G877">
            <v>135924</v>
          </cell>
          <cell r="H877">
            <v>6498</v>
          </cell>
        </row>
        <row r="878">
          <cell r="G878">
            <v>135924</v>
          </cell>
          <cell r="H878">
            <v>6498</v>
          </cell>
        </row>
        <row r="879">
          <cell r="G879">
            <v>135924</v>
          </cell>
          <cell r="H879">
            <v>6498</v>
          </cell>
        </row>
        <row r="880">
          <cell r="G880">
            <v>135924</v>
          </cell>
          <cell r="H880">
            <v>6498</v>
          </cell>
        </row>
        <row r="881">
          <cell r="G881">
            <v>135924</v>
          </cell>
          <cell r="H881">
            <v>6498</v>
          </cell>
        </row>
        <row r="882">
          <cell r="G882">
            <v>135924</v>
          </cell>
          <cell r="H882">
            <v>6498</v>
          </cell>
        </row>
        <row r="883">
          <cell r="G883">
            <v>135924</v>
          </cell>
          <cell r="H883">
            <v>6498</v>
          </cell>
        </row>
        <row r="884">
          <cell r="G884">
            <v>135924</v>
          </cell>
          <cell r="H884">
            <v>6498</v>
          </cell>
        </row>
        <row r="885">
          <cell r="G885">
            <v>135924</v>
          </cell>
          <cell r="H885">
            <v>6498</v>
          </cell>
        </row>
        <row r="886">
          <cell r="G886">
            <v>135924</v>
          </cell>
          <cell r="H886">
            <v>6498</v>
          </cell>
        </row>
        <row r="887">
          <cell r="G887">
            <v>135924</v>
          </cell>
          <cell r="H887">
            <v>6498</v>
          </cell>
        </row>
        <row r="888">
          <cell r="G888">
            <v>135924</v>
          </cell>
          <cell r="H888">
            <v>6498</v>
          </cell>
        </row>
        <row r="889">
          <cell r="G889">
            <v>135924</v>
          </cell>
          <cell r="H889">
            <v>6498</v>
          </cell>
        </row>
        <row r="890">
          <cell r="G890">
            <v>135924</v>
          </cell>
          <cell r="H890">
            <v>6498</v>
          </cell>
        </row>
        <row r="891">
          <cell r="G891">
            <v>135924</v>
          </cell>
          <cell r="H891">
            <v>6498</v>
          </cell>
        </row>
        <row r="892">
          <cell r="G892">
            <v>135924</v>
          </cell>
          <cell r="H892">
            <v>6498</v>
          </cell>
        </row>
        <row r="893">
          <cell r="G893">
            <v>135924</v>
          </cell>
          <cell r="H893">
            <v>6498</v>
          </cell>
        </row>
        <row r="894">
          <cell r="G894">
            <v>135924</v>
          </cell>
          <cell r="H894">
            <v>6498</v>
          </cell>
        </row>
        <row r="895">
          <cell r="G895">
            <v>135924</v>
          </cell>
          <cell r="H895">
            <v>6498</v>
          </cell>
        </row>
        <row r="896">
          <cell r="G896">
            <v>135924</v>
          </cell>
          <cell r="H896">
            <v>6498</v>
          </cell>
        </row>
        <row r="897">
          <cell r="G897">
            <v>135924</v>
          </cell>
          <cell r="H897">
            <v>6498</v>
          </cell>
        </row>
        <row r="898">
          <cell r="G898">
            <v>135924</v>
          </cell>
          <cell r="H898">
            <v>6498</v>
          </cell>
        </row>
        <row r="899">
          <cell r="G899">
            <v>135924</v>
          </cell>
          <cell r="H899">
            <v>6498</v>
          </cell>
        </row>
        <row r="900">
          <cell r="G900">
            <v>135924</v>
          </cell>
          <cell r="H900">
            <v>6498</v>
          </cell>
        </row>
        <row r="901">
          <cell r="G901">
            <v>135924</v>
          </cell>
          <cell r="H901">
            <v>6498</v>
          </cell>
        </row>
        <row r="902">
          <cell r="G902">
            <v>135924</v>
          </cell>
          <cell r="H902">
            <v>6498</v>
          </cell>
        </row>
        <row r="903">
          <cell r="G903">
            <v>135924</v>
          </cell>
          <cell r="H903">
            <v>6498</v>
          </cell>
        </row>
        <row r="904">
          <cell r="G904">
            <v>135924</v>
          </cell>
          <cell r="H904">
            <v>6498</v>
          </cell>
        </row>
        <row r="905">
          <cell r="G905">
            <v>135924</v>
          </cell>
          <cell r="H905">
            <v>6498</v>
          </cell>
        </row>
        <row r="906">
          <cell r="G906">
            <v>135924</v>
          </cell>
          <cell r="H906">
            <v>6498</v>
          </cell>
        </row>
        <row r="907">
          <cell r="G907">
            <v>135924</v>
          </cell>
          <cell r="H907">
            <v>6498</v>
          </cell>
        </row>
        <row r="908">
          <cell r="G908">
            <v>135924</v>
          </cell>
          <cell r="H908">
            <v>6498</v>
          </cell>
        </row>
        <row r="909">
          <cell r="G909">
            <v>135924</v>
          </cell>
          <cell r="H909">
            <v>6498</v>
          </cell>
        </row>
        <row r="910">
          <cell r="G910">
            <v>135924</v>
          </cell>
          <cell r="H910">
            <v>6498</v>
          </cell>
        </row>
        <row r="911">
          <cell r="G911">
            <v>135924</v>
          </cell>
          <cell r="H911">
            <v>6498</v>
          </cell>
        </row>
        <row r="912">
          <cell r="G912">
            <v>135924</v>
          </cell>
          <cell r="H912">
            <v>6498</v>
          </cell>
        </row>
        <row r="913">
          <cell r="G913">
            <v>135924</v>
          </cell>
          <cell r="H913">
            <v>6498</v>
          </cell>
        </row>
        <row r="914">
          <cell r="G914">
            <v>135924</v>
          </cell>
          <cell r="H914">
            <v>6498</v>
          </cell>
        </row>
        <row r="915">
          <cell r="G915">
            <v>135924</v>
          </cell>
          <cell r="H915">
            <v>6498</v>
          </cell>
        </row>
        <row r="916">
          <cell r="G916">
            <v>135621</v>
          </cell>
          <cell r="H916">
            <v>6441</v>
          </cell>
        </row>
        <row r="917">
          <cell r="G917">
            <v>135621</v>
          </cell>
          <cell r="H917">
            <v>6441</v>
          </cell>
        </row>
        <row r="918">
          <cell r="G918">
            <v>135621</v>
          </cell>
          <cell r="H918">
            <v>6441</v>
          </cell>
        </row>
        <row r="919">
          <cell r="G919">
            <v>135621</v>
          </cell>
          <cell r="H919">
            <v>6441</v>
          </cell>
        </row>
        <row r="920">
          <cell r="G920">
            <v>135621</v>
          </cell>
          <cell r="H920">
            <v>6441</v>
          </cell>
        </row>
        <row r="921">
          <cell r="G921">
            <v>135621</v>
          </cell>
          <cell r="H921">
            <v>6441</v>
          </cell>
        </row>
        <row r="922">
          <cell r="G922">
            <v>135621</v>
          </cell>
          <cell r="H922">
            <v>6441</v>
          </cell>
        </row>
        <row r="923">
          <cell r="G923">
            <v>135621</v>
          </cell>
          <cell r="H923">
            <v>6441</v>
          </cell>
        </row>
        <row r="924">
          <cell r="G924">
            <v>135621</v>
          </cell>
          <cell r="H924">
            <v>6441</v>
          </cell>
        </row>
        <row r="925">
          <cell r="G925">
            <v>135621</v>
          </cell>
          <cell r="H925">
            <v>6441</v>
          </cell>
        </row>
        <row r="926">
          <cell r="G926">
            <v>135621</v>
          </cell>
          <cell r="H926">
            <v>6441</v>
          </cell>
        </row>
        <row r="927">
          <cell r="G927">
            <v>135621</v>
          </cell>
          <cell r="H927">
            <v>6441</v>
          </cell>
        </row>
        <row r="928">
          <cell r="G928">
            <v>135621</v>
          </cell>
          <cell r="H928">
            <v>6441</v>
          </cell>
        </row>
        <row r="929">
          <cell r="G929">
            <v>135621</v>
          </cell>
          <cell r="H929">
            <v>6441</v>
          </cell>
        </row>
        <row r="930">
          <cell r="G930">
            <v>135621</v>
          </cell>
          <cell r="H930">
            <v>6441</v>
          </cell>
        </row>
        <row r="931">
          <cell r="G931">
            <v>135621</v>
          </cell>
          <cell r="H931">
            <v>6441</v>
          </cell>
        </row>
        <row r="932">
          <cell r="G932">
            <v>135621</v>
          </cell>
          <cell r="H932">
            <v>6441</v>
          </cell>
        </row>
        <row r="933">
          <cell r="G933">
            <v>135621</v>
          </cell>
          <cell r="H933">
            <v>6441</v>
          </cell>
        </row>
        <row r="934">
          <cell r="G934">
            <v>135621</v>
          </cell>
          <cell r="H934">
            <v>6441</v>
          </cell>
        </row>
        <row r="935">
          <cell r="G935">
            <v>135621</v>
          </cell>
          <cell r="H935">
            <v>6441</v>
          </cell>
        </row>
        <row r="936">
          <cell r="G936">
            <v>135621</v>
          </cell>
          <cell r="H936">
            <v>6441</v>
          </cell>
        </row>
        <row r="937">
          <cell r="G937">
            <v>135621</v>
          </cell>
          <cell r="H937">
            <v>6441</v>
          </cell>
        </row>
        <row r="938">
          <cell r="G938">
            <v>135621</v>
          </cell>
          <cell r="H938">
            <v>6441</v>
          </cell>
        </row>
        <row r="939">
          <cell r="G939">
            <v>135621</v>
          </cell>
          <cell r="H939">
            <v>6441</v>
          </cell>
        </row>
        <row r="940">
          <cell r="G940">
            <v>135621</v>
          </cell>
          <cell r="H940">
            <v>6441</v>
          </cell>
        </row>
        <row r="941">
          <cell r="G941">
            <v>135621</v>
          </cell>
          <cell r="H941">
            <v>6441</v>
          </cell>
        </row>
        <row r="942">
          <cell r="G942">
            <v>135621</v>
          </cell>
          <cell r="H942">
            <v>6441</v>
          </cell>
        </row>
        <row r="943">
          <cell r="G943">
            <v>135621</v>
          </cell>
          <cell r="H943">
            <v>6441</v>
          </cell>
        </row>
        <row r="944">
          <cell r="G944">
            <v>135621</v>
          </cell>
          <cell r="H944">
            <v>6441</v>
          </cell>
        </row>
        <row r="945">
          <cell r="G945">
            <v>135621</v>
          </cell>
          <cell r="H945">
            <v>6441</v>
          </cell>
        </row>
        <row r="946">
          <cell r="G946">
            <v>135621</v>
          </cell>
          <cell r="H946">
            <v>6441</v>
          </cell>
        </row>
        <row r="947">
          <cell r="G947">
            <v>135621</v>
          </cell>
          <cell r="H947">
            <v>6441</v>
          </cell>
        </row>
        <row r="948">
          <cell r="G948">
            <v>135621</v>
          </cell>
          <cell r="H948">
            <v>6441</v>
          </cell>
        </row>
        <row r="949">
          <cell r="G949">
            <v>135621</v>
          </cell>
          <cell r="H949">
            <v>6441</v>
          </cell>
        </row>
        <row r="950">
          <cell r="G950">
            <v>135621</v>
          </cell>
          <cell r="H950">
            <v>6441</v>
          </cell>
        </row>
        <row r="951">
          <cell r="G951">
            <v>135621</v>
          </cell>
          <cell r="H951">
            <v>6441</v>
          </cell>
        </row>
        <row r="952">
          <cell r="G952">
            <v>135621</v>
          </cell>
          <cell r="H952">
            <v>6441</v>
          </cell>
        </row>
        <row r="953">
          <cell r="G953">
            <v>135621</v>
          </cell>
          <cell r="H953">
            <v>6441</v>
          </cell>
        </row>
        <row r="954">
          <cell r="G954">
            <v>135621</v>
          </cell>
          <cell r="H954">
            <v>6441</v>
          </cell>
        </row>
        <row r="955">
          <cell r="G955">
            <v>135621</v>
          </cell>
          <cell r="H955">
            <v>6441</v>
          </cell>
        </row>
        <row r="956">
          <cell r="G956">
            <v>135621</v>
          </cell>
          <cell r="H956">
            <v>6441</v>
          </cell>
        </row>
        <row r="957">
          <cell r="G957">
            <v>135621</v>
          </cell>
          <cell r="H957">
            <v>6441</v>
          </cell>
        </row>
        <row r="958">
          <cell r="G958">
            <v>135621</v>
          </cell>
          <cell r="H958">
            <v>6441</v>
          </cell>
        </row>
        <row r="959">
          <cell r="G959">
            <v>135621</v>
          </cell>
          <cell r="H959">
            <v>6441</v>
          </cell>
        </row>
        <row r="960">
          <cell r="G960">
            <v>135621</v>
          </cell>
          <cell r="H960">
            <v>6441</v>
          </cell>
        </row>
        <row r="961">
          <cell r="G961">
            <v>135621</v>
          </cell>
          <cell r="H961">
            <v>6441</v>
          </cell>
        </row>
        <row r="962">
          <cell r="G962">
            <v>135621</v>
          </cell>
          <cell r="H962">
            <v>6441</v>
          </cell>
        </row>
        <row r="963">
          <cell r="G963">
            <v>135621</v>
          </cell>
          <cell r="H963">
            <v>6441</v>
          </cell>
        </row>
        <row r="964">
          <cell r="G964">
            <v>135621</v>
          </cell>
          <cell r="H964">
            <v>6441</v>
          </cell>
        </row>
        <row r="965">
          <cell r="G965">
            <v>135621</v>
          </cell>
          <cell r="H965">
            <v>6441</v>
          </cell>
        </row>
        <row r="966">
          <cell r="G966">
            <v>135621</v>
          </cell>
          <cell r="H966">
            <v>6441</v>
          </cell>
        </row>
        <row r="967">
          <cell r="G967">
            <v>135621</v>
          </cell>
          <cell r="H967">
            <v>6441</v>
          </cell>
        </row>
        <row r="968">
          <cell r="G968">
            <v>135621</v>
          </cell>
          <cell r="H968">
            <v>6441</v>
          </cell>
        </row>
        <row r="969">
          <cell r="G969">
            <v>135621</v>
          </cell>
          <cell r="H969">
            <v>6441</v>
          </cell>
        </row>
        <row r="970">
          <cell r="G970">
            <v>135621</v>
          </cell>
          <cell r="H970">
            <v>6441</v>
          </cell>
        </row>
        <row r="971">
          <cell r="G971">
            <v>135621</v>
          </cell>
          <cell r="H971">
            <v>6441</v>
          </cell>
        </row>
        <row r="972">
          <cell r="G972">
            <v>135621</v>
          </cell>
          <cell r="H972">
            <v>6441</v>
          </cell>
        </row>
        <row r="973">
          <cell r="G973">
            <v>135621</v>
          </cell>
          <cell r="H973">
            <v>6441</v>
          </cell>
        </row>
        <row r="974">
          <cell r="G974">
            <v>135621</v>
          </cell>
          <cell r="H974">
            <v>6441</v>
          </cell>
        </row>
        <row r="975">
          <cell r="G975">
            <v>135621</v>
          </cell>
          <cell r="H975">
            <v>6441</v>
          </cell>
        </row>
        <row r="976">
          <cell r="G976">
            <v>135621</v>
          </cell>
          <cell r="H976">
            <v>6441</v>
          </cell>
        </row>
        <row r="977">
          <cell r="G977">
            <v>135621</v>
          </cell>
          <cell r="H977">
            <v>6441</v>
          </cell>
        </row>
        <row r="978">
          <cell r="G978">
            <v>135621</v>
          </cell>
          <cell r="H978">
            <v>6441</v>
          </cell>
        </row>
        <row r="979">
          <cell r="G979">
            <v>135621</v>
          </cell>
          <cell r="H979">
            <v>6441</v>
          </cell>
        </row>
        <row r="980">
          <cell r="G980">
            <v>135621</v>
          </cell>
          <cell r="H980">
            <v>6441</v>
          </cell>
        </row>
        <row r="981">
          <cell r="G981">
            <v>135621</v>
          </cell>
          <cell r="H981">
            <v>6441</v>
          </cell>
        </row>
        <row r="982">
          <cell r="G982">
            <v>135621</v>
          </cell>
          <cell r="H982">
            <v>6441</v>
          </cell>
        </row>
        <row r="983">
          <cell r="G983">
            <v>135621</v>
          </cell>
          <cell r="H983">
            <v>6441</v>
          </cell>
        </row>
        <row r="984">
          <cell r="G984">
            <v>135621</v>
          </cell>
          <cell r="H984">
            <v>6441</v>
          </cell>
        </row>
        <row r="985">
          <cell r="G985">
            <v>135621</v>
          </cell>
          <cell r="H985">
            <v>6441</v>
          </cell>
        </row>
        <row r="986">
          <cell r="G986">
            <v>135621</v>
          </cell>
          <cell r="H986">
            <v>6441</v>
          </cell>
        </row>
        <row r="987">
          <cell r="G987">
            <v>135621</v>
          </cell>
          <cell r="H987">
            <v>6441</v>
          </cell>
        </row>
        <row r="988">
          <cell r="G988">
            <v>135621</v>
          </cell>
          <cell r="H988">
            <v>6441</v>
          </cell>
        </row>
        <row r="989">
          <cell r="G989">
            <v>135621</v>
          </cell>
          <cell r="H989">
            <v>6441</v>
          </cell>
        </row>
        <row r="990">
          <cell r="G990">
            <v>135621</v>
          </cell>
          <cell r="H990">
            <v>6441</v>
          </cell>
        </row>
        <row r="991">
          <cell r="G991">
            <v>135621</v>
          </cell>
          <cell r="H991">
            <v>6441</v>
          </cell>
        </row>
        <row r="992">
          <cell r="G992">
            <v>135621</v>
          </cell>
          <cell r="H992">
            <v>6441</v>
          </cell>
        </row>
        <row r="993">
          <cell r="G993">
            <v>135621</v>
          </cell>
          <cell r="H993">
            <v>6441</v>
          </cell>
        </row>
        <row r="994">
          <cell r="G994">
            <v>135621</v>
          </cell>
          <cell r="H994">
            <v>6441</v>
          </cell>
        </row>
        <row r="995">
          <cell r="G995">
            <v>135621</v>
          </cell>
          <cell r="H995">
            <v>6441</v>
          </cell>
        </row>
        <row r="996">
          <cell r="G996">
            <v>135621</v>
          </cell>
          <cell r="H996">
            <v>6441</v>
          </cell>
        </row>
        <row r="997">
          <cell r="G997">
            <v>135621</v>
          </cell>
          <cell r="H997">
            <v>6441</v>
          </cell>
        </row>
        <row r="998">
          <cell r="G998">
            <v>135621</v>
          </cell>
          <cell r="H998">
            <v>6441</v>
          </cell>
        </row>
        <row r="999">
          <cell r="G999">
            <v>135621</v>
          </cell>
          <cell r="H999">
            <v>6441</v>
          </cell>
        </row>
        <row r="1000">
          <cell r="G1000">
            <v>135621</v>
          </cell>
          <cell r="H1000">
            <v>6441</v>
          </cell>
        </row>
        <row r="1001">
          <cell r="G1001">
            <v>135621</v>
          </cell>
          <cell r="H1001">
            <v>6441</v>
          </cell>
        </row>
        <row r="1002">
          <cell r="G1002">
            <v>135621</v>
          </cell>
          <cell r="H1002">
            <v>6441</v>
          </cell>
        </row>
        <row r="1003">
          <cell r="G1003">
            <v>135621</v>
          </cell>
          <cell r="H1003">
            <v>6441</v>
          </cell>
        </row>
        <row r="1004">
          <cell r="G1004">
            <v>135621</v>
          </cell>
          <cell r="H1004">
            <v>6441</v>
          </cell>
        </row>
        <row r="1005">
          <cell r="G1005">
            <v>135621</v>
          </cell>
          <cell r="H1005">
            <v>6441</v>
          </cell>
        </row>
        <row r="1006">
          <cell r="G1006">
            <v>135621</v>
          </cell>
          <cell r="H1006">
            <v>6441</v>
          </cell>
        </row>
        <row r="1007">
          <cell r="G1007">
            <v>135621</v>
          </cell>
          <cell r="H1007">
            <v>6441</v>
          </cell>
        </row>
        <row r="1008">
          <cell r="G1008">
            <v>135621</v>
          </cell>
          <cell r="H1008">
            <v>6441</v>
          </cell>
        </row>
        <row r="1009">
          <cell r="G1009">
            <v>135621</v>
          </cell>
          <cell r="H1009">
            <v>6441</v>
          </cell>
        </row>
        <row r="1010">
          <cell r="G1010">
            <v>135621</v>
          </cell>
          <cell r="H1010">
            <v>6441</v>
          </cell>
        </row>
        <row r="1011">
          <cell r="G1011">
            <v>135621</v>
          </cell>
          <cell r="H1011">
            <v>6441</v>
          </cell>
        </row>
        <row r="1012">
          <cell r="G1012">
            <v>135621</v>
          </cell>
          <cell r="H1012">
            <v>6441</v>
          </cell>
        </row>
        <row r="1013">
          <cell r="G1013">
            <v>135621</v>
          </cell>
          <cell r="H1013">
            <v>6441</v>
          </cell>
        </row>
        <row r="1014">
          <cell r="G1014">
            <v>135621</v>
          </cell>
          <cell r="H1014">
            <v>6441</v>
          </cell>
        </row>
        <row r="1015">
          <cell r="G1015">
            <v>135621</v>
          </cell>
          <cell r="H1015">
            <v>6441</v>
          </cell>
        </row>
        <row r="1016">
          <cell r="G1016">
            <v>135621</v>
          </cell>
          <cell r="H1016">
            <v>6441</v>
          </cell>
        </row>
        <row r="1017">
          <cell r="G1017">
            <v>135621</v>
          </cell>
          <cell r="H1017">
            <v>6441</v>
          </cell>
        </row>
        <row r="1018">
          <cell r="G1018">
            <v>135621</v>
          </cell>
          <cell r="H1018">
            <v>6441</v>
          </cell>
        </row>
        <row r="1019">
          <cell r="G1019">
            <v>135621</v>
          </cell>
          <cell r="H1019">
            <v>6441</v>
          </cell>
        </row>
        <row r="1020">
          <cell r="G1020">
            <v>135621</v>
          </cell>
          <cell r="H1020">
            <v>6441</v>
          </cell>
        </row>
        <row r="1021">
          <cell r="G1021">
            <v>135621</v>
          </cell>
          <cell r="H1021">
            <v>6441</v>
          </cell>
        </row>
        <row r="1022">
          <cell r="G1022">
            <v>135621</v>
          </cell>
          <cell r="H1022">
            <v>6441</v>
          </cell>
        </row>
        <row r="1023">
          <cell r="G1023">
            <v>135621</v>
          </cell>
          <cell r="H1023">
            <v>6441</v>
          </cell>
        </row>
        <row r="1024">
          <cell r="G1024">
            <v>135621</v>
          </cell>
          <cell r="H1024">
            <v>6441</v>
          </cell>
        </row>
        <row r="1025">
          <cell r="G1025">
            <v>135621</v>
          </cell>
          <cell r="H1025">
            <v>6441</v>
          </cell>
        </row>
        <row r="1026">
          <cell r="G1026">
            <v>135621</v>
          </cell>
          <cell r="H1026">
            <v>6441</v>
          </cell>
        </row>
        <row r="1027">
          <cell r="G1027">
            <v>135621</v>
          </cell>
          <cell r="H1027">
            <v>6441</v>
          </cell>
        </row>
        <row r="1028">
          <cell r="G1028">
            <v>135621</v>
          </cell>
          <cell r="H1028">
            <v>6441</v>
          </cell>
        </row>
        <row r="1029">
          <cell r="G1029">
            <v>135621</v>
          </cell>
          <cell r="H1029">
            <v>6441</v>
          </cell>
        </row>
        <row r="1030">
          <cell r="G1030">
            <v>135621</v>
          </cell>
          <cell r="H1030">
            <v>6441</v>
          </cell>
        </row>
        <row r="1031">
          <cell r="G1031">
            <v>135621</v>
          </cell>
          <cell r="H1031">
            <v>6441</v>
          </cell>
        </row>
        <row r="1032">
          <cell r="G1032">
            <v>135621</v>
          </cell>
          <cell r="H1032">
            <v>6441</v>
          </cell>
        </row>
        <row r="1033">
          <cell r="G1033">
            <v>135621</v>
          </cell>
          <cell r="H1033">
            <v>6441</v>
          </cell>
        </row>
        <row r="1034">
          <cell r="G1034">
            <v>135621</v>
          </cell>
          <cell r="H1034">
            <v>6441</v>
          </cell>
        </row>
        <row r="1035">
          <cell r="G1035">
            <v>135621</v>
          </cell>
          <cell r="H1035">
            <v>6441</v>
          </cell>
        </row>
        <row r="1036">
          <cell r="G1036">
            <v>135621</v>
          </cell>
          <cell r="H1036">
            <v>6441</v>
          </cell>
        </row>
        <row r="1037">
          <cell r="G1037">
            <v>135621</v>
          </cell>
          <cell r="H1037">
            <v>6441</v>
          </cell>
        </row>
        <row r="1038">
          <cell r="G1038">
            <v>135621</v>
          </cell>
          <cell r="H1038">
            <v>6441</v>
          </cell>
        </row>
        <row r="1039">
          <cell r="G1039">
            <v>135621</v>
          </cell>
          <cell r="H1039">
            <v>6441</v>
          </cell>
        </row>
        <row r="1040">
          <cell r="G1040">
            <v>135621</v>
          </cell>
          <cell r="H1040">
            <v>6441</v>
          </cell>
        </row>
        <row r="1041">
          <cell r="G1041">
            <v>135621</v>
          </cell>
          <cell r="H1041">
            <v>6441</v>
          </cell>
        </row>
        <row r="1042">
          <cell r="G1042">
            <v>135621</v>
          </cell>
          <cell r="H1042">
            <v>6441</v>
          </cell>
        </row>
        <row r="1043">
          <cell r="G1043">
            <v>135621</v>
          </cell>
          <cell r="H1043">
            <v>6441</v>
          </cell>
        </row>
        <row r="1044">
          <cell r="G1044">
            <v>135621</v>
          </cell>
          <cell r="H1044">
            <v>6441</v>
          </cell>
        </row>
        <row r="1045">
          <cell r="G1045">
            <v>135621</v>
          </cell>
          <cell r="H1045">
            <v>6441</v>
          </cell>
        </row>
        <row r="1046">
          <cell r="G1046">
            <v>135621</v>
          </cell>
          <cell r="H1046">
            <v>6441</v>
          </cell>
        </row>
        <row r="1047">
          <cell r="G1047">
            <v>135621</v>
          </cell>
          <cell r="H1047">
            <v>6441</v>
          </cell>
        </row>
        <row r="1048">
          <cell r="G1048">
            <v>135621</v>
          </cell>
          <cell r="H1048">
            <v>6441</v>
          </cell>
        </row>
        <row r="1049">
          <cell r="G1049">
            <v>135621</v>
          </cell>
          <cell r="H1049">
            <v>6441</v>
          </cell>
        </row>
        <row r="1050">
          <cell r="G1050">
            <v>135621</v>
          </cell>
          <cell r="H1050">
            <v>6441</v>
          </cell>
        </row>
        <row r="1051">
          <cell r="G1051">
            <v>135621</v>
          </cell>
          <cell r="H1051">
            <v>6441</v>
          </cell>
        </row>
        <row r="1052">
          <cell r="G1052">
            <v>135621</v>
          </cell>
          <cell r="H1052">
            <v>6441</v>
          </cell>
        </row>
        <row r="1053">
          <cell r="G1053">
            <v>135621</v>
          </cell>
          <cell r="H1053">
            <v>6441</v>
          </cell>
        </row>
        <row r="1054">
          <cell r="G1054">
            <v>135621</v>
          </cell>
          <cell r="H1054">
            <v>6441</v>
          </cell>
        </row>
        <row r="1055">
          <cell r="G1055">
            <v>135621</v>
          </cell>
          <cell r="H1055">
            <v>6441</v>
          </cell>
        </row>
        <row r="1056">
          <cell r="G1056">
            <v>135621</v>
          </cell>
          <cell r="H1056">
            <v>6441</v>
          </cell>
        </row>
        <row r="1057">
          <cell r="G1057">
            <v>135621</v>
          </cell>
          <cell r="H1057">
            <v>6441</v>
          </cell>
        </row>
        <row r="1058">
          <cell r="G1058">
            <v>135621</v>
          </cell>
          <cell r="H1058">
            <v>6441</v>
          </cell>
        </row>
        <row r="1059">
          <cell r="G1059">
            <v>135621</v>
          </cell>
          <cell r="H1059">
            <v>6441</v>
          </cell>
        </row>
        <row r="1060">
          <cell r="G1060">
            <v>135621</v>
          </cell>
          <cell r="H1060">
            <v>6441</v>
          </cell>
        </row>
        <row r="1061">
          <cell r="G1061">
            <v>135621</v>
          </cell>
          <cell r="H1061">
            <v>6441</v>
          </cell>
        </row>
        <row r="1062">
          <cell r="G1062">
            <v>135621</v>
          </cell>
          <cell r="H1062">
            <v>6441</v>
          </cell>
        </row>
        <row r="1063">
          <cell r="G1063">
            <v>135621</v>
          </cell>
          <cell r="H1063">
            <v>6441</v>
          </cell>
        </row>
        <row r="1064">
          <cell r="G1064">
            <v>135621</v>
          </cell>
          <cell r="H1064">
            <v>6441</v>
          </cell>
        </row>
        <row r="1065">
          <cell r="G1065">
            <v>135621</v>
          </cell>
          <cell r="H1065">
            <v>6441</v>
          </cell>
        </row>
        <row r="1066">
          <cell r="G1066">
            <v>135621</v>
          </cell>
          <cell r="H1066">
            <v>6441</v>
          </cell>
        </row>
        <row r="1067">
          <cell r="G1067">
            <v>135621</v>
          </cell>
          <cell r="H1067">
            <v>6441</v>
          </cell>
        </row>
        <row r="1068">
          <cell r="G1068">
            <v>135621</v>
          </cell>
          <cell r="H1068">
            <v>6441</v>
          </cell>
        </row>
        <row r="1069">
          <cell r="G1069">
            <v>135621</v>
          </cell>
          <cell r="H1069">
            <v>6441</v>
          </cell>
        </row>
        <row r="1070">
          <cell r="G1070">
            <v>135621</v>
          </cell>
          <cell r="H1070">
            <v>6441</v>
          </cell>
        </row>
        <row r="1071">
          <cell r="G1071">
            <v>135621</v>
          </cell>
          <cell r="H1071">
            <v>6441</v>
          </cell>
        </row>
        <row r="1072">
          <cell r="G1072">
            <v>135621</v>
          </cell>
          <cell r="H1072">
            <v>6441</v>
          </cell>
        </row>
        <row r="1073">
          <cell r="G1073">
            <v>135621</v>
          </cell>
          <cell r="H1073">
            <v>6441</v>
          </cell>
        </row>
        <row r="1074">
          <cell r="G1074">
            <v>135621</v>
          </cell>
          <cell r="H1074">
            <v>6441</v>
          </cell>
        </row>
        <row r="1075">
          <cell r="G1075">
            <v>135621</v>
          </cell>
          <cell r="H1075">
            <v>6441</v>
          </cell>
        </row>
        <row r="1076">
          <cell r="G1076">
            <v>135621</v>
          </cell>
          <cell r="H1076">
            <v>6441</v>
          </cell>
        </row>
        <row r="1077">
          <cell r="G1077">
            <v>135621</v>
          </cell>
          <cell r="H1077">
            <v>6441</v>
          </cell>
        </row>
        <row r="1078">
          <cell r="G1078">
            <v>135621</v>
          </cell>
          <cell r="H1078">
            <v>6441</v>
          </cell>
        </row>
        <row r="1079">
          <cell r="G1079">
            <v>135621</v>
          </cell>
          <cell r="H1079">
            <v>6441</v>
          </cell>
        </row>
        <row r="1080">
          <cell r="G1080">
            <v>135621</v>
          </cell>
          <cell r="H1080">
            <v>6441</v>
          </cell>
        </row>
        <row r="1081">
          <cell r="G1081">
            <v>135621</v>
          </cell>
          <cell r="H1081">
            <v>6441</v>
          </cell>
        </row>
        <row r="1082">
          <cell r="G1082">
            <v>135621</v>
          </cell>
          <cell r="H1082">
            <v>6441</v>
          </cell>
        </row>
        <row r="1083">
          <cell r="G1083">
            <v>135621</v>
          </cell>
          <cell r="H1083">
            <v>6441</v>
          </cell>
        </row>
        <row r="1084">
          <cell r="G1084">
            <v>135621</v>
          </cell>
          <cell r="H1084">
            <v>6441</v>
          </cell>
        </row>
        <row r="1085">
          <cell r="G1085">
            <v>135621</v>
          </cell>
          <cell r="H1085">
            <v>6441</v>
          </cell>
        </row>
        <row r="1086">
          <cell r="G1086">
            <v>135621</v>
          </cell>
          <cell r="H1086">
            <v>6441</v>
          </cell>
        </row>
        <row r="1087">
          <cell r="G1087">
            <v>135621</v>
          </cell>
          <cell r="H1087">
            <v>6441</v>
          </cell>
        </row>
        <row r="1088">
          <cell r="G1088">
            <v>135621</v>
          </cell>
          <cell r="H1088">
            <v>6441</v>
          </cell>
        </row>
        <row r="1089">
          <cell r="G1089">
            <v>135621</v>
          </cell>
          <cell r="H1089">
            <v>6441</v>
          </cell>
        </row>
        <row r="1090">
          <cell r="G1090">
            <v>135621</v>
          </cell>
          <cell r="H1090">
            <v>6441</v>
          </cell>
        </row>
        <row r="1091">
          <cell r="G1091">
            <v>135622</v>
          </cell>
          <cell r="H1091">
            <v>6385</v>
          </cell>
        </row>
        <row r="1092">
          <cell r="G1092">
            <v>135622</v>
          </cell>
          <cell r="H1092">
            <v>6385</v>
          </cell>
        </row>
        <row r="1093">
          <cell r="G1093">
            <v>135622</v>
          </cell>
          <cell r="H1093">
            <v>6385</v>
          </cell>
        </row>
        <row r="1094">
          <cell r="G1094">
            <v>135622</v>
          </cell>
          <cell r="H1094">
            <v>6385</v>
          </cell>
        </row>
        <row r="1095">
          <cell r="G1095">
            <v>135622</v>
          </cell>
          <cell r="H1095">
            <v>6385</v>
          </cell>
        </row>
        <row r="1096">
          <cell r="G1096">
            <v>135622</v>
          </cell>
          <cell r="H1096">
            <v>6385</v>
          </cell>
        </row>
        <row r="1097">
          <cell r="G1097">
            <v>135622</v>
          </cell>
          <cell r="H1097">
            <v>6385</v>
          </cell>
        </row>
        <row r="1098">
          <cell r="G1098">
            <v>135622</v>
          </cell>
          <cell r="H1098">
            <v>6385</v>
          </cell>
        </row>
        <row r="1099">
          <cell r="G1099">
            <v>135622</v>
          </cell>
          <cell r="H1099">
            <v>6385</v>
          </cell>
        </row>
        <row r="1100">
          <cell r="G1100">
            <v>135622</v>
          </cell>
          <cell r="H1100">
            <v>6385</v>
          </cell>
        </row>
        <row r="1101">
          <cell r="G1101">
            <v>135622</v>
          </cell>
          <cell r="H1101">
            <v>6385</v>
          </cell>
        </row>
        <row r="1102">
          <cell r="G1102">
            <v>135622</v>
          </cell>
          <cell r="H1102">
            <v>6385</v>
          </cell>
        </row>
        <row r="1103">
          <cell r="G1103">
            <v>135622</v>
          </cell>
          <cell r="H1103">
            <v>6385</v>
          </cell>
        </row>
        <row r="1104">
          <cell r="G1104">
            <v>135622</v>
          </cell>
          <cell r="H1104">
            <v>6385</v>
          </cell>
        </row>
        <row r="1105">
          <cell r="G1105">
            <v>135622</v>
          </cell>
          <cell r="H1105">
            <v>6385</v>
          </cell>
        </row>
        <row r="1106">
          <cell r="G1106">
            <v>135622</v>
          </cell>
          <cell r="H1106">
            <v>6385</v>
          </cell>
        </row>
        <row r="1107">
          <cell r="G1107">
            <v>135622</v>
          </cell>
          <cell r="H1107">
            <v>6385</v>
          </cell>
        </row>
        <row r="1108">
          <cell r="G1108">
            <v>135622</v>
          </cell>
          <cell r="H1108">
            <v>6385</v>
          </cell>
        </row>
        <row r="1109">
          <cell r="G1109">
            <v>135622</v>
          </cell>
          <cell r="H1109">
            <v>6385</v>
          </cell>
        </row>
        <row r="1110">
          <cell r="G1110">
            <v>135622</v>
          </cell>
          <cell r="H1110">
            <v>6385</v>
          </cell>
        </row>
        <row r="1111">
          <cell r="G1111">
            <v>135622</v>
          </cell>
          <cell r="H1111">
            <v>6385</v>
          </cell>
        </row>
        <row r="1112">
          <cell r="G1112">
            <v>135622</v>
          </cell>
          <cell r="H1112">
            <v>6385</v>
          </cell>
        </row>
        <row r="1113">
          <cell r="G1113">
            <v>135622</v>
          </cell>
          <cell r="H1113">
            <v>6385</v>
          </cell>
        </row>
        <row r="1114">
          <cell r="G1114">
            <v>135622</v>
          </cell>
          <cell r="H1114">
            <v>6385</v>
          </cell>
        </row>
        <row r="1115">
          <cell r="G1115">
            <v>135622</v>
          </cell>
          <cell r="H1115">
            <v>6385</v>
          </cell>
        </row>
        <row r="1116">
          <cell r="G1116">
            <v>135622</v>
          </cell>
          <cell r="H1116">
            <v>6385</v>
          </cell>
        </row>
        <row r="1117">
          <cell r="G1117">
            <v>135622</v>
          </cell>
          <cell r="H1117">
            <v>6385</v>
          </cell>
        </row>
        <row r="1118">
          <cell r="G1118">
            <v>135622</v>
          </cell>
          <cell r="H1118">
            <v>6385</v>
          </cell>
        </row>
        <row r="1119">
          <cell r="G1119">
            <v>135622</v>
          </cell>
          <cell r="H1119">
            <v>6385</v>
          </cell>
        </row>
        <row r="1120">
          <cell r="G1120">
            <v>135622</v>
          </cell>
          <cell r="H1120">
            <v>6385</v>
          </cell>
        </row>
        <row r="1121">
          <cell r="G1121">
            <v>135622</v>
          </cell>
          <cell r="H1121">
            <v>6385</v>
          </cell>
        </row>
        <row r="1122">
          <cell r="G1122">
            <v>135622</v>
          </cell>
          <cell r="H1122">
            <v>6385</v>
          </cell>
        </row>
        <row r="1123">
          <cell r="G1123">
            <v>135622</v>
          </cell>
          <cell r="H1123">
            <v>6385</v>
          </cell>
        </row>
        <row r="1124">
          <cell r="G1124">
            <v>135622</v>
          </cell>
          <cell r="H1124">
            <v>6385</v>
          </cell>
        </row>
        <row r="1125">
          <cell r="G1125">
            <v>135622</v>
          </cell>
          <cell r="H1125">
            <v>6385</v>
          </cell>
        </row>
        <row r="1126">
          <cell r="G1126">
            <v>135622</v>
          </cell>
          <cell r="H1126">
            <v>6385</v>
          </cell>
        </row>
        <row r="1127">
          <cell r="G1127">
            <v>135622</v>
          </cell>
          <cell r="H1127">
            <v>6385</v>
          </cell>
        </row>
        <row r="1128">
          <cell r="G1128">
            <v>135623</v>
          </cell>
          <cell r="H1128">
            <v>6390</v>
          </cell>
        </row>
        <row r="1129">
          <cell r="G1129">
            <v>135623</v>
          </cell>
          <cell r="H1129">
            <v>6390</v>
          </cell>
        </row>
        <row r="1130">
          <cell r="G1130">
            <v>135623</v>
          </cell>
          <cell r="H1130">
            <v>6390</v>
          </cell>
        </row>
        <row r="1131">
          <cell r="G1131">
            <v>135623</v>
          </cell>
          <cell r="H1131">
            <v>6390</v>
          </cell>
        </row>
        <row r="1132">
          <cell r="G1132">
            <v>135623</v>
          </cell>
          <cell r="H1132">
            <v>6390</v>
          </cell>
        </row>
        <row r="1133">
          <cell r="G1133">
            <v>135623</v>
          </cell>
          <cell r="H1133">
            <v>6390</v>
          </cell>
        </row>
        <row r="1134">
          <cell r="G1134">
            <v>135623</v>
          </cell>
          <cell r="H1134">
            <v>6390</v>
          </cell>
        </row>
        <row r="1135">
          <cell r="G1135">
            <v>135623</v>
          </cell>
          <cell r="H1135">
            <v>6390</v>
          </cell>
        </row>
        <row r="1136">
          <cell r="G1136">
            <v>135623</v>
          </cell>
          <cell r="H1136">
            <v>6390</v>
          </cell>
        </row>
        <row r="1137">
          <cell r="G1137">
            <v>135623</v>
          </cell>
          <cell r="H1137">
            <v>6390</v>
          </cell>
        </row>
        <row r="1138">
          <cell r="G1138">
            <v>135623</v>
          </cell>
          <cell r="H1138">
            <v>6390</v>
          </cell>
        </row>
        <row r="1139">
          <cell r="G1139">
            <v>135623</v>
          </cell>
          <cell r="H1139">
            <v>6390</v>
          </cell>
        </row>
        <row r="1140">
          <cell r="G1140">
            <v>135623</v>
          </cell>
          <cell r="H1140">
            <v>6390</v>
          </cell>
        </row>
        <row r="1141">
          <cell r="G1141">
            <v>135623</v>
          </cell>
          <cell r="H1141">
            <v>6390</v>
          </cell>
        </row>
        <row r="1142">
          <cell r="G1142">
            <v>135623</v>
          </cell>
          <cell r="H1142">
            <v>6390</v>
          </cell>
        </row>
        <row r="1143">
          <cell r="G1143">
            <v>135623</v>
          </cell>
          <cell r="H1143">
            <v>6390</v>
          </cell>
        </row>
        <row r="1144">
          <cell r="G1144">
            <v>135623</v>
          </cell>
          <cell r="H1144">
            <v>6390</v>
          </cell>
        </row>
        <row r="1145">
          <cell r="G1145">
            <v>135623</v>
          </cell>
          <cell r="H1145">
            <v>6390</v>
          </cell>
        </row>
        <row r="1146">
          <cell r="G1146">
            <v>135623</v>
          </cell>
          <cell r="H1146">
            <v>6390</v>
          </cell>
        </row>
        <row r="1147">
          <cell r="G1147">
            <v>135623</v>
          </cell>
          <cell r="H1147">
            <v>6390</v>
          </cell>
        </row>
        <row r="1148">
          <cell r="G1148">
            <v>135623</v>
          </cell>
          <cell r="H1148">
            <v>6390</v>
          </cell>
        </row>
        <row r="1149">
          <cell r="G1149">
            <v>135623</v>
          </cell>
          <cell r="H1149">
            <v>6390</v>
          </cell>
        </row>
        <row r="1150">
          <cell r="G1150">
            <v>135623</v>
          </cell>
          <cell r="H1150">
            <v>6390</v>
          </cell>
        </row>
        <row r="1151">
          <cell r="G1151">
            <v>135623</v>
          </cell>
          <cell r="H1151">
            <v>6390</v>
          </cell>
        </row>
        <row r="1152">
          <cell r="G1152">
            <v>135623</v>
          </cell>
          <cell r="H1152">
            <v>6390</v>
          </cell>
        </row>
        <row r="1153">
          <cell r="G1153">
            <v>135623</v>
          </cell>
          <cell r="H1153">
            <v>6390</v>
          </cell>
        </row>
        <row r="1154">
          <cell r="G1154">
            <v>135623</v>
          </cell>
          <cell r="H1154">
            <v>6390</v>
          </cell>
        </row>
        <row r="1155">
          <cell r="G1155">
            <v>135623</v>
          </cell>
          <cell r="H1155">
            <v>6390</v>
          </cell>
        </row>
        <row r="1156">
          <cell r="G1156">
            <v>135623</v>
          </cell>
          <cell r="H1156">
            <v>6390</v>
          </cell>
        </row>
        <row r="1157">
          <cell r="G1157">
            <v>135623</v>
          </cell>
          <cell r="H1157">
            <v>6390</v>
          </cell>
        </row>
        <row r="1158">
          <cell r="G1158">
            <v>135623</v>
          </cell>
          <cell r="H1158">
            <v>6390</v>
          </cell>
        </row>
        <row r="1159">
          <cell r="G1159">
            <v>135623</v>
          </cell>
          <cell r="H1159">
            <v>6390</v>
          </cell>
        </row>
        <row r="1160">
          <cell r="G1160">
            <v>135623</v>
          </cell>
          <cell r="H1160">
            <v>6390</v>
          </cell>
        </row>
        <row r="1161">
          <cell r="G1161">
            <v>135623</v>
          </cell>
          <cell r="H1161">
            <v>6390</v>
          </cell>
        </row>
        <row r="1162">
          <cell r="G1162">
            <v>135623</v>
          </cell>
          <cell r="H1162">
            <v>6390</v>
          </cell>
        </row>
        <row r="1163">
          <cell r="G1163">
            <v>135623</v>
          </cell>
          <cell r="H1163">
            <v>6390</v>
          </cell>
        </row>
        <row r="1164">
          <cell r="G1164">
            <v>135623</v>
          </cell>
          <cell r="H1164">
            <v>6390</v>
          </cell>
        </row>
        <row r="1165">
          <cell r="G1165">
            <v>135624</v>
          </cell>
          <cell r="H1165">
            <v>6387</v>
          </cell>
        </row>
        <row r="1166">
          <cell r="G1166">
            <v>135624</v>
          </cell>
          <cell r="H1166">
            <v>6387</v>
          </cell>
        </row>
        <row r="1167">
          <cell r="G1167">
            <v>135624</v>
          </cell>
          <cell r="H1167">
            <v>6387</v>
          </cell>
        </row>
        <row r="1168">
          <cell r="G1168">
            <v>135624</v>
          </cell>
          <cell r="H1168">
            <v>6387</v>
          </cell>
        </row>
        <row r="1169">
          <cell r="G1169">
            <v>135624</v>
          </cell>
          <cell r="H1169">
            <v>6387</v>
          </cell>
        </row>
        <row r="1170">
          <cell r="G1170">
            <v>135624</v>
          </cell>
          <cell r="H1170">
            <v>6387</v>
          </cell>
        </row>
        <row r="1171">
          <cell r="G1171">
            <v>135624</v>
          </cell>
          <cell r="H1171">
            <v>6387</v>
          </cell>
        </row>
        <row r="1172">
          <cell r="G1172">
            <v>135624</v>
          </cell>
          <cell r="H1172">
            <v>6387</v>
          </cell>
        </row>
        <row r="1173">
          <cell r="G1173">
            <v>135624</v>
          </cell>
          <cell r="H1173">
            <v>6387</v>
          </cell>
        </row>
        <row r="1174">
          <cell r="G1174">
            <v>135624</v>
          </cell>
          <cell r="H1174">
            <v>6387</v>
          </cell>
        </row>
        <row r="1175">
          <cell r="G1175">
            <v>135624</v>
          </cell>
          <cell r="H1175">
            <v>6387</v>
          </cell>
        </row>
        <row r="1176">
          <cell r="G1176">
            <v>135624</v>
          </cell>
          <cell r="H1176">
            <v>6387</v>
          </cell>
        </row>
        <row r="1177">
          <cell r="G1177">
            <v>135624</v>
          </cell>
          <cell r="H1177">
            <v>6387</v>
          </cell>
        </row>
        <row r="1178">
          <cell r="G1178">
            <v>135624</v>
          </cell>
          <cell r="H1178">
            <v>6387</v>
          </cell>
        </row>
        <row r="1179">
          <cell r="G1179">
            <v>135624</v>
          </cell>
          <cell r="H1179">
            <v>6387</v>
          </cell>
        </row>
        <row r="1180">
          <cell r="G1180">
            <v>135624</v>
          </cell>
          <cell r="H1180">
            <v>6387</v>
          </cell>
        </row>
        <row r="1181">
          <cell r="G1181">
            <v>135624</v>
          </cell>
          <cell r="H1181">
            <v>6387</v>
          </cell>
        </row>
        <row r="1182">
          <cell r="G1182">
            <v>135624</v>
          </cell>
          <cell r="H1182">
            <v>6387</v>
          </cell>
        </row>
        <row r="1183">
          <cell r="G1183">
            <v>135624</v>
          </cell>
          <cell r="H1183">
            <v>6387</v>
          </cell>
        </row>
        <row r="1184">
          <cell r="G1184">
            <v>135624</v>
          </cell>
          <cell r="H1184">
            <v>6387</v>
          </cell>
        </row>
        <row r="1185">
          <cell r="G1185">
            <v>135624</v>
          </cell>
          <cell r="H1185">
            <v>6387</v>
          </cell>
        </row>
        <row r="1186">
          <cell r="G1186">
            <v>135624</v>
          </cell>
          <cell r="H1186">
            <v>6387</v>
          </cell>
        </row>
        <row r="1187">
          <cell r="G1187">
            <v>135624</v>
          </cell>
          <cell r="H1187">
            <v>6387</v>
          </cell>
        </row>
        <row r="1188">
          <cell r="G1188">
            <v>135624</v>
          </cell>
          <cell r="H1188">
            <v>6387</v>
          </cell>
        </row>
        <row r="1189">
          <cell r="G1189">
            <v>135624</v>
          </cell>
          <cell r="H1189">
            <v>6387</v>
          </cell>
        </row>
        <row r="1190">
          <cell r="G1190">
            <v>135624</v>
          </cell>
          <cell r="H1190">
            <v>6387</v>
          </cell>
        </row>
        <row r="1191">
          <cell r="G1191">
            <v>135624</v>
          </cell>
          <cell r="H1191">
            <v>6387</v>
          </cell>
        </row>
        <row r="1192">
          <cell r="G1192">
            <v>135624</v>
          </cell>
          <cell r="H1192">
            <v>6387</v>
          </cell>
        </row>
        <row r="1193">
          <cell r="G1193">
            <v>135624</v>
          </cell>
          <cell r="H1193">
            <v>6387</v>
          </cell>
        </row>
        <row r="1194">
          <cell r="G1194">
            <v>135624</v>
          </cell>
          <cell r="H1194">
            <v>6387</v>
          </cell>
        </row>
        <row r="1195">
          <cell r="G1195">
            <v>135624</v>
          </cell>
          <cell r="H1195">
            <v>6387</v>
          </cell>
        </row>
        <row r="1196">
          <cell r="G1196">
            <v>135624</v>
          </cell>
          <cell r="H1196">
            <v>6387</v>
          </cell>
        </row>
        <row r="1197">
          <cell r="G1197">
            <v>135624</v>
          </cell>
          <cell r="H1197">
            <v>6387</v>
          </cell>
        </row>
        <row r="1198">
          <cell r="G1198">
            <v>135624</v>
          </cell>
          <cell r="H1198">
            <v>6387</v>
          </cell>
        </row>
        <row r="1199">
          <cell r="G1199">
            <v>135624</v>
          </cell>
          <cell r="H1199">
            <v>6387</v>
          </cell>
        </row>
        <row r="1200">
          <cell r="G1200">
            <v>135624</v>
          </cell>
          <cell r="H1200">
            <v>6387</v>
          </cell>
        </row>
        <row r="1201">
          <cell r="G1201">
            <v>135624</v>
          </cell>
          <cell r="H1201">
            <v>6387</v>
          </cell>
        </row>
        <row r="1202">
          <cell r="G1202">
            <v>135624</v>
          </cell>
          <cell r="H1202">
            <v>6387</v>
          </cell>
        </row>
        <row r="1203">
          <cell r="G1203">
            <v>135624</v>
          </cell>
          <cell r="H1203">
            <v>6387</v>
          </cell>
        </row>
        <row r="1204">
          <cell r="G1204">
            <v>135624</v>
          </cell>
          <cell r="H1204">
            <v>6387</v>
          </cell>
        </row>
        <row r="1205">
          <cell r="G1205">
            <v>135624</v>
          </cell>
          <cell r="H1205">
            <v>6387</v>
          </cell>
        </row>
        <row r="1206">
          <cell r="G1206">
            <v>135624</v>
          </cell>
          <cell r="H1206">
            <v>6387</v>
          </cell>
        </row>
        <row r="1207">
          <cell r="G1207">
            <v>135624</v>
          </cell>
          <cell r="H1207">
            <v>6387</v>
          </cell>
        </row>
        <row r="1208">
          <cell r="G1208">
            <v>135624</v>
          </cell>
          <cell r="H1208">
            <v>6387</v>
          </cell>
        </row>
        <row r="1209">
          <cell r="G1209">
            <v>135624</v>
          </cell>
          <cell r="H1209">
            <v>6387</v>
          </cell>
        </row>
        <row r="1210">
          <cell r="G1210">
            <v>135624</v>
          </cell>
          <cell r="H1210">
            <v>6387</v>
          </cell>
        </row>
        <row r="1211">
          <cell r="G1211">
            <v>135624</v>
          </cell>
          <cell r="H1211">
            <v>6387</v>
          </cell>
        </row>
        <row r="1212">
          <cell r="G1212">
            <v>135624</v>
          </cell>
          <cell r="H1212">
            <v>6387</v>
          </cell>
        </row>
        <row r="1213">
          <cell r="G1213">
            <v>135624</v>
          </cell>
          <cell r="H1213">
            <v>6387</v>
          </cell>
        </row>
        <row r="1214">
          <cell r="G1214">
            <v>135624</v>
          </cell>
          <cell r="H1214">
            <v>6387</v>
          </cell>
        </row>
        <row r="1215">
          <cell r="G1215">
            <v>135624</v>
          </cell>
          <cell r="H1215">
            <v>6387</v>
          </cell>
        </row>
        <row r="1216">
          <cell r="G1216">
            <v>135624</v>
          </cell>
          <cell r="H1216">
            <v>6387</v>
          </cell>
        </row>
        <row r="1217">
          <cell r="G1217">
            <v>135624</v>
          </cell>
          <cell r="H1217">
            <v>6387</v>
          </cell>
        </row>
        <row r="1218">
          <cell r="G1218">
            <v>135624</v>
          </cell>
          <cell r="H1218">
            <v>6387</v>
          </cell>
        </row>
        <row r="1219">
          <cell r="G1219">
            <v>135624</v>
          </cell>
          <cell r="H1219">
            <v>6387</v>
          </cell>
        </row>
        <row r="1220">
          <cell r="G1220">
            <v>135624</v>
          </cell>
          <cell r="H1220">
            <v>6387</v>
          </cell>
        </row>
        <row r="1221">
          <cell r="G1221">
            <v>135624</v>
          </cell>
          <cell r="H1221">
            <v>6387</v>
          </cell>
        </row>
        <row r="1222">
          <cell r="G1222">
            <v>135624</v>
          </cell>
          <cell r="H1222">
            <v>6387</v>
          </cell>
        </row>
        <row r="1223">
          <cell r="G1223">
            <v>135624</v>
          </cell>
          <cell r="H1223">
            <v>6387</v>
          </cell>
        </row>
        <row r="1224">
          <cell r="G1224">
            <v>135624</v>
          </cell>
          <cell r="H1224">
            <v>6387</v>
          </cell>
        </row>
        <row r="1225">
          <cell r="G1225">
            <v>135624</v>
          </cell>
          <cell r="H1225">
            <v>6387</v>
          </cell>
        </row>
        <row r="1226">
          <cell r="G1226">
            <v>135624</v>
          </cell>
          <cell r="H1226">
            <v>6387</v>
          </cell>
        </row>
        <row r="1227">
          <cell r="G1227">
            <v>135624</v>
          </cell>
          <cell r="H1227">
            <v>6387</v>
          </cell>
        </row>
        <row r="1228">
          <cell r="G1228">
            <v>135624</v>
          </cell>
          <cell r="H1228">
            <v>6387</v>
          </cell>
        </row>
        <row r="1229">
          <cell r="G1229">
            <v>135624</v>
          </cell>
          <cell r="H1229">
            <v>6387</v>
          </cell>
        </row>
        <row r="1230">
          <cell r="G1230">
            <v>135624</v>
          </cell>
          <cell r="H1230">
            <v>6387</v>
          </cell>
        </row>
        <row r="1231">
          <cell r="G1231">
            <v>135624</v>
          </cell>
          <cell r="H1231">
            <v>6387</v>
          </cell>
        </row>
        <row r="1232">
          <cell r="G1232">
            <v>135624</v>
          </cell>
          <cell r="H1232">
            <v>6387</v>
          </cell>
        </row>
        <row r="1233">
          <cell r="G1233">
            <v>135624</v>
          </cell>
          <cell r="H1233">
            <v>6387</v>
          </cell>
        </row>
        <row r="1234">
          <cell r="G1234">
            <v>135624</v>
          </cell>
          <cell r="H1234">
            <v>6387</v>
          </cell>
        </row>
        <row r="1235">
          <cell r="G1235">
            <v>135624</v>
          </cell>
          <cell r="H1235">
            <v>6387</v>
          </cell>
        </row>
        <row r="1236">
          <cell r="G1236">
            <v>135624</v>
          </cell>
          <cell r="H1236">
            <v>6387</v>
          </cell>
        </row>
        <row r="1237">
          <cell r="G1237">
            <v>135624</v>
          </cell>
          <cell r="H1237">
            <v>6387</v>
          </cell>
        </row>
        <row r="1238">
          <cell r="G1238">
            <v>135624</v>
          </cell>
          <cell r="H1238">
            <v>6387</v>
          </cell>
        </row>
        <row r="1239">
          <cell r="G1239">
            <v>135624</v>
          </cell>
          <cell r="H1239">
            <v>6387</v>
          </cell>
        </row>
        <row r="1240">
          <cell r="G1240">
            <v>135624</v>
          </cell>
          <cell r="H1240">
            <v>6387</v>
          </cell>
        </row>
        <row r="1241">
          <cell r="G1241">
            <v>135624</v>
          </cell>
          <cell r="H1241">
            <v>6387</v>
          </cell>
        </row>
        <row r="1242">
          <cell r="G1242">
            <v>135624</v>
          </cell>
          <cell r="H1242">
            <v>6387</v>
          </cell>
        </row>
        <row r="1243">
          <cell r="G1243">
            <v>135624</v>
          </cell>
          <cell r="H1243">
            <v>6387</v>
          </cell>
        </row>
        <row r="1244">
          <cell r="G1244">
            <v>135624</v>
          </cell>
          <cell r="H1244">
            <v>6387</v>
          </cell>
        </row>
        <row r="1245">
          <cell r="G1245">
            <v>135624</v>
          </cell>
          <cell r="H1245">
            <v>6387</v>
          </cell>
        </row>
        <row r="1246">
          <cell r="G1246">
            <v>135624</v>
          </cell>
          <cell r="H1246">
            <v>6387</v>
          </cell>
        </row>
        <row r="1247">
          <cell r="G1247">
            <v>135624</v>
          </cell>
          <cell r="H1247">
            <v>6387</v>
          </cell>
        </row>
        <row r="1248">
          <cell r="G1248">
            <v>135624</v>
          </cell>
          <cell r="H1248">
            <v>6387</v>
          </cell>
        </row>
        <row r="1249">
          <cell r="G1249">
            <v>135624</v>
          </cell>
          <cell r="H1249">
            <v>6387</v>
          </cell>
        </row>
        <row r="1250">
          <cell r="G1250">
            <v>135624</v>
          </cell>
          <cell r="H1250">
            <v>6387</v>
          </cell>
        </row>
        <row r="1251">
          <cell r="G1251">
            <v>135624</v>
          </cell>
          <cell r="H1251">
            <v>6387</v>
          </cell>
        </row>
        <row r="1252">
          <cell r="G1252">
            <v>135624</v>
          </cell>
          <cell r="H1252">
            <v>6387</v>
          </cell>
        </row>
        <row r="1253">
          <cell r="G1253">
            <v>135624</v>
          </cell>
          <cell r="H1253">
            <v>6387</v>
          </cell>
        </row>
        <row r="1254">
          <cell r="G1254">
            <v>135624</v>
          </cell>
          <cell r="H1254">
            <v>6387</v>
          </cell>
        </row>
        <row r="1255">
          <cell r="G1255">
            <v>135624</v>
          </cell>
          <cell r="H1255">
            <v>6387</v>
          </cell>
        </row>
        <row r="1256">
          <cell r="G1256">
            <v>135624</v>
          </cell>
          <cell r="H1256">
            <v>6387</v>
          </cell>
        </row>
        <row r="1257">
          <cell r="G1257">
            <v>135624</v>
          </cell>
          <cell r="H1257">
            <v>6387</v>
          </cell>
        </row>
        <row r="1258">
          <cell r="G1258">
            <v>135624</v>
          </cell>
          <cell r="H1258">
            <v>6387</v>
          </cell>
        </row>
        <row r="1259">
          <cell r="G1259">
            <v>135624</v>
          </cell>
          <cell r="H1259">
            <v>6387</v>
          </cell>
        </row>
        <row r="1260">
          <cell r="G1260">
            <v>135624</v>
          </cell>
          <cell r="H1260">
            <v>6387</v>
          </cell>
        </row>
        <row r="1261">
          <cell r="G1261">
            <v>135624</v>
          </cell>
          <cell r="H1261">
            <v>6387</v>
          </cell>
        </row>
        <row r="1262">
          <cell r="G1262">
            <v>135624</v>
          </cell>
          <cell r="H1262">
            <v>6387</v>
          </cell>
        </row>
        <row r="1263">
          <cell r="G1263">
            <v>135624</v>
          </cell>
          <cell r="H1263">
            <v>6387</v>
          </cell>
        </row>
        <row r="1264">
          <cell r="G1264">
            <v>135624</v>
          </cell>
          <cell r="H1264">
            <v>6387</v>
          </cell>
        </row>
        <row r="1265">
          <cell r="G1265">
            <v>135624</v>
          </cell>
          <cell r="H1265">
            <v>6387</v>
          </cell>
        </row>
        <row r="1266">
          <cell r="G1266">
            <v>135624</v>
          </cell>
          <cell r="H1266">
            <v>6387</v>
          </cell>
        </row>
        <row r="1267">
          <cell r="G1267">
            <v>135624</v>
          </cell>
          <cell r="H1267">
            <v>6387</v>
          </cell>
        </row>
        <row r="1268">
          <cell r="G1268">
            <v>135624</v>
          </cell>
          <cell r="H1268">
            <v>6387</v>
          </cell>
        </row>
        <row r="1269">
          <cell r="G1269">
            <v>135624</v>
          </cell>
          <cell r="H1269">
            <v>6387</v>
          </cell>
        </row>
        <row r="1270">
          <cell r="G1270">
            <v>135624</v>
          </cell>
          <cell r="H1270">
            <v>6387</v>
          </cell>
        </row>
        <row r="1271">
          <cell r="G1271">
            <v>135624</v>
          </cell>
          <cell r="H1271">
            <v>6387</v>
          </cell>
        </row>
        <row r="1272">
          <cell r="G1272">
            <v>135624</v>
          </cell>
          <cell r="H1272">
            <v>6387</v>
          </cell>
        </row>
        <row r="1273">
          <cell r="G1273">
            <v>135624</v>
          </cell>
          <cell r="H1273">
            <v>6387</v>
          </cell>
        </row>
        <row r="1274">
          <cell r="G1274">
            <v>135624</v>
          </cell>
          <cell r="H1274">
            <v>6387</v>
          </cell>
        </row>
        <row r="1275">
          <cell r="G1275">
            <v>135624</v>
          </cell>
          <cell r="H1275">
            <v>6387</v>
          </cell>
        </row>
        <row r="1276">
          <cell r="G1276">
            <v>135624</v>
          </cell>
          <cell r="H1276">
            <v>6387</v>
          </cell>
        </row>
        <row r="1277">
          <cell r="G1277">
            <v>135624</v>
          </cell>
          <cell r="H1277">
            <v>6387</v>
          </cell>
        </row>
        <row r="1278">
          <cell r="G1278">
            <v>135624</v>
          </cell>
          <cell r="H1278">
            <v>6387</v>
          </cell>
        </row>
        <row r="1279">
          <cell r="G1279">
            <v>135624</v>
          </cell>
          <cell r="H1279">
            <v>6387</v>
          </cell>
        </row>
        <row r="1280">
          <cell r="G1280">
            <v>135624</v>
          </cell>
          <cell r="H1280">
            <v>6387</v>
          </cell>
        </row>
        <row r="1281">
          <cell r="G1281">
            <v>135624</v>
          </cell>
          <cell r="H1281">
            <v>6387</v>
          </cell>
        </row>
        <row r="1282">
          <cell r="G1282">
            <v>135624</v>
          </cell>
          <cell r="H1282">
            <v>6387</v>
          </cell>
        </row>
        <row r="1283">
          <cell r="G1283">
            <v>135624</v>
          </cell>
          <cell r="H1283">
            <v>6387</v>
          </cell>
        </row>
        <row r="1284">
          <cell r="G1284">
            <v>135624</v>
          </cell>
          <cell r="H1284">
            <v>6387</v>
          </cell>
        </row>
        <row r="1285">
          <cell r="G1285">
            <v>135624</v>
          </cell>
          <cell r="H1285">
            <v>6387</v>
          </cell>
        </row>
        <row r="1286">
          <cell r="G1286">
            <v>135624</v>
          </cell>
          <cell r="H1286">
            <v>6387</v>
          </cell>
        </row>
        <row r="1287">
          <cell r="G1287">
            <v>135624</v>
          </cell>
          <cell r="H1287">
            <v>6387</v>
          </cell>
        </row>
        <row r="1288">
          <cell r="G1288">
            <v>135624</v>
          </cell>
          <cell r="H1288">
            <v>6387</v>
          </cell>
        </row>
        <row r="1289">
          <cell r="G1289">
            <v>135624</v>
          </cell>
          <cell r="H1289">
            <v>6387</v>
          </cell>
        </row>
        <row r="1290">
          <cell r="G1290">
            <v>135624</v>
          </cell>
          <cell r="H1290">
            <v>6387</v>
          </cell>
        </row>
        <row r="1291">
          <cell r="G1291">
            <v>135624</v>
          </cell>
          <cell r="H1291">
            <v>6387</v>
          </cell>
        </row>
        <row r="1292">
          <cell r="G1292">
            <v>135624</v>
          </cell>
          <cell r="H1292">
            <v>6387</v>
          </cell>
        </row>
        <row r="1293">
          <cell r="G1293">
            <v>135624</v>
          </cell>
          <cell r="H1293">
            <v>6387</v>
          </cell>
        </row>
        <row r="1294">
          <cell r="G1294">
            <v>135624</v>
          </cell>
          <cell r="H1294">
            <v>6387</v>
          </cell>
        </row>
        <row r="1295">
          <cell r="G1295">
            <v>135624</v>
          </cell>
          <cell r="H1295">
            <v>6387</v>
          </cell>
        </row>
        <row r="1296">
          <cell r="G1296">
            <v>135624</v>
          </cell>
          <cell r="H1296">
            <v>6387</v>
          </cell>
        </row>
        <row r="1297">
          <cell r="G1297">
            <v>135624</v>
          </cell>
          <cell r="H1297">
            <v>6387</v>
          </cell>
        </row>
        <row r="1298">
          <cell r="G1298">
            <v>135624</v>
          </cell>
          <cell r="H1298">
            <v>6387</v>
          </cell>
        </row>
        <row r="1299">
          <cell r="G1299">
            <v>135624</v>
          </cell>
          <cell r="H1299">
            <v>6387</v>
          </cell>
        </row>
        <row r="1300">
          <cell r="G1300">
            <v>135624</v>
          </cell>
          <cell r="H1300">
            <v>6387</v>
          </cell>
        </row>
        <row r="1301">
          <cell r="G1301">
            <v>135624</v>
          </cell>
          <cell r="H1301">
            <v>6387</v>
          </cell>
        </row>
        <row r="1302">
          <cell r="G1302">
            <v>135624</v>
          </cell>
          <cell r="H1302">
            <v>6387</v>
          </cell>
        </row>
        <row r="1303">
          <cell r="G1303">
            <v>135624</v>
          </cell>
          <cell r="H1303">
            <v>6387</v>
          </cell>
        </row>
        <row r="1304">
          <cell r="G1304">
            <v>135624</v>
          </cell>
          <cell r="H1304">
            <v>6387</v>
          </cell>
        </row>
        <row r="1305">
          <cell r="G1305">
            <v>135624</v>
          </cell>
          <cell r="H1305">
            <v>6387</v>
          </cell>
        </row>
        <row r="1306">
          <cell r="G1306">
            <v>135624</v>
          </cell>
          <cell r="H1306">
            <v>6387</v>
          </cell>
        </row>
        <row r="1307">
          <cell r="G1307">
            <v>135624</v>
          </cell>
          <cell r="H1307">
            <v>6387</v>
          </cell>
        </row>
        <row r="1308">
          <cell r="G1308">
            <v>135624</v>
          </cell>
          <cell r="H1308">
            <v>6387</v>
          </cell>
        </row>
        <row r="1309">
          <cell r="G1309">
            <v>135624</v>
          </cell>
          <cell r="H1309">
            <v>6387</v>
          </cell>
        </row>
        <row r="1310">
          <cell r="G1310">
            <v>135624</v>
          </cell>
          <cell r="H1310">
            <v>6387</v>
          </cell>
        </row>
        <row r="1311">
          <cell r="G1311">
            <v>135624</v>
          </cell>
          <cell r="H1311">
            <v>6387</v>
          </cell>
        </row>
        <row r="1312">
          <cell r="G1312">
            <v>135624</v>
          </cell>
          <cell r="H1312">
            <v>6387</v>
          </cell>
        </row>
        <row r="1313">
          <cell r="G1313">
            <v>135624</v>
          </cell>
          <cell r="H1313">
            <v>6387</v>
          </cell>
        </row>
        <row r="1314">
          <cell r="G1314">
            <v>135624</v>
          </cell>
          <cell r="H1314">
            <v>6387</v>
          </cell>
        </row>
        <row r="1315">
          <cell r="G1315">
            <v>135624</v>
          </cell>
          <cell r="H1315">
            <v>6387</v>
          </cell>
        </row>
        <row r="1316">
          <cell r="G1316">
            <v>135624</v>
          </cell>
          <cell r="H1316">
            <v>6387</v>
          </cell>
        </row>
        <row r="1317">
          <cell r="G1317">
            <v>135624</v>
          </cell>
          <cell r="H1317">
            <v>6387</v>
          </cell>
        </row>
        <row r="1318">
          <cell r="G1318">
            <v>135624</v>
          </cell>
          <cell r="H1318">
            <v>6387</v>
          </cell>
        </row>
        <row r="1319">
          <cell r="G1319">
            <v>135624</v>
          </cell>
          <cell r="H1319">
            <v>6387</v>
          </cell>
        </row>
        <row r="1320">
          <cell r="G1320">
            <v>135624</v>
          </cell>
          <cell r="H1320">
            <v>6387</v>
          </cell>
        </row>
        <row r="1321">
          <cell r="G1321">
            <v>135624</v>
          </cell>
          <cell r="H1321">
            <v>6387</v>
          </cell>
        </row>
        <row r="1322">
          <cell r="G1322">
            <v>135624</v>
          </cell>
          <cell r="H1322">
            <v>6387</v>
          </cell>
        </row>
        <row r="1323">
          <cell r="G1323">
            <v>135624</v>
          </cell>
          <cell r="H1323">
            <v>6387</v>
          </cell>
        </row>
        <row r="1324">
          <cell r="G1324">
            <v>135624</v>
          </cell>
          <cell r="H1324">
            <v>6387</v>
          </cell>
        </row>
        <row r="1325">
          <cell r="G1325">
            <v>135624</v>
          </cell>
          <cell r="H1325">
            <v>6387</v>
          </cell>
        </row>
        <row r="1326">
          <cell r="G1326">
            <v>135624</v>
          </cell>
          <cell r="H1326">
            <v>6387</v>
          </cell>
        </row>
        <row r="1327">
          <cell r="G1327">
            <v>135624</v>
          </cell>
          <cell r="H1327">
            <v>6387</v>
          </cell>
        </row>
        <row r="1328">
          <cell r="G1328">
            <v>135624</v>
          </cell>
          <cell r="H1328">
            <v>6387</v>
          </cell>
        </row>
        <row r="1329">
          <cell r="G1329">
            <v>135625</v>
          </cell>
          <cell r="H1329">
            <v>6440</v>
          </cell>
        </row>
        <row r="1330">
          <cell r="G1330">
            <v>135625</v>
          </cell>
          <cell r="H1330">
            <v>6440</v>
          </cell>
        </row>
        <row r="1331">
          <cell r="G1331">
            <v>135625</v>
          </cell>
          <cell r="H1331">
            <v>6440</v>
          </cell>
        </row>
        <row r="1332">
          <cell r="G1332">
            <v>135625</v>
          </cell>
          <cell r="H1332">
            <v>6440</v>
          </cell>
        </row>
        <row r="1333">
          <cell r="G1333">
            <v>135625</v>
          </cell>
          <cell r="H1333">
            <v>6440</v>
          </cell>
        </row>
        <row r="1334">
          <cell r="G1334">
            <v>135625</v>
          </cell>
          <cell r="H1334">
            <v>6440</v>
          </cell>
        </row>
        <row r="1335">
          <cell r="G1335">
            <v>135625</v>
          </cell>
          <cell r="H1335">
            <v>6440</v>
          </cell>
        </row>
        <row r="1336">
          <cell r="G1336">
            <v>135625</v>
          </cell>
          <cell r="H1336">
            <v>6440</v>
          </cell>
        </row>
        <row r="1337">
          <cell r="G1337">
            <v>135625</v>
          </cell>
          <cell r="H1337">
            <v>6440</v>
          </cell>
        </row>
        <row r="1338">
          <cell r="G1338">
            <v>135625</v>
          </cell>
          <cell r="H1338">
            <v>6440</v>
          </cell>
        </row>
        <row r="1339">
          <cell r="G1339">
            <v>135625</v>
          </cell>
          <cell r="H1339">
            <v>6440</v>
          </cell>
        </row>
        <row r="1340">
          <cell r="G1340">
            <v>135625</v>
          </cell>
          <cell r="H1340">
            <v>6440</v>
          </cell>
        </row>
        <row r="1341">
          <cell r="G1341">
            <v>135625</v>
          </cell>
          <cell r="H1341">
            <v>6440</v>
          </cell>
        </row>
        <row r="1342">
          <cell r="G1342">
            <v>135625</v>
          </cell>
          <cell r="H1342">
            <v>6440</v>
          </cell>
        </row>
        <row r="1343">
          <cell r="G1343">
            <v>135625</v>
          </cell>
          <cell r="H1343">
            <v>6440</v>
          </cell>
        </row>
        <row r="1344">
          <cell r="G1344">
            <v>135625</v>
          </cell>
          <cell r="H1344">
            <v>6440</v>
          </cell>
        </row>
        <row r="1345">
          <cell r="G1345">
            <v>135625</v>
          </cell>
          <cell r="H1345">
            <v>6440</v>
          </cell>
        </row>
        <row r="1346">
          <cell r="G1346">
            <v>135625</v>
          </cell>
          <cell r="H1346">
            <v>6440</v>
          </cell>
        </row>
        <row r="1347">
          <cell r="G1347">
            <v>135625</v>
          </cell>
          <cell r="H1347">
            <v>6440</v>
          </cell>
        </row>
        <row r="1348">
          <cell r="G1348">
            <v>135625</v>
          </cell>
          <cell r="H1348">
            <v>6440</v>
          </cell>
        </row>
        <row r="1349">
          <cell r="G1349">
            <v>135625</v>
          </cell>
          <cell r="H1349">
            <v>6440</v>
          </cell>
        </row>
        <row r="1350">
          <cell r="G1350">
            <v>135625</v>
          </cell>
          <cell r="H1350">
            <v>6440</v>
          </cell>
        </row>
        <row r="1351">
          <cell r="G1351">
            <v>135625</v>
          </cell>
          <cell r="H1351">
            <v>6440</v>
          </cell>
        </row>
        <row r="1352">
          <cell r="G1352">
            <v>135625</v>
          </cell>
          <cell r="H1352">
            <v>6440</v>
          </cell>
        </row>
        <row r="1353">
          <cell r="G1353">
            <v>135625</v>
          </cell>
          <cell r="H1353">
            <v>6440</v>
          </cell>
        </row>
        <row r="1354">
          <cell r="G1354">
            <v>135625</v>
          </cell>
          <cell r="H1354">
            <v>6440</v>
          </cell>
        </row>
        <row r="1355">
          <cell r="G1355">
            <v>135625</v>
          </cell>
          <cell r="H1355">
            <v>6440</v>
          </cell>
        </row>
        <row r="1356">
          <cell r="G1356">
            <v>135625</v>
          </cell>
          <cell r="H1356">
            <v>6440</v>
          </cell>
        </row>
        <row r="1357">
          <cell r="G1357">
            <v>135625</v>
          </cell>
          <cell r="H1357">
            <v>6440</v>
          </cell>
        </row>
        <row r="1358">
          <cell r="G1358">
            <v>135625</v>
          </cell>
          <cell r="H1358">
            <v>6440</v>
          </cell>
        </row>
        <row r="1359">
          <cell r="G1359">
            <v>135625</v>
          </cell>
          <cell r="H1359">
            <v>6440</v>
          </cell>
        </row>
        <row r="1360">
          <cell r="G1360">
            <v>135625</v>
          </cell>
          <cell r="H1360">
            <v>6440</v>
          </cell>
        </row>
        <row r="1361">
          <cell r="G1361">
            <v>135625</v>
          </cell>
          <cell r="H1361">
            <v>6440</v>
          </cell>
        </row>
        <row r="1362">
          <cell r="G1362">
            <v>135625</v>
          </cell>
          <cell r="H1362">
            <v>6440</v>
          </cell>
        </row>
        <row r="1363">
          <cell r="G1363">
            <v>135625</v>
          </cell>
          <cell r="H1363">
            <v>6440</v>
          </cell>
        </row>
        <row r="1364">
          <cell r="G1364">
            <v>135625</v>
          </cell>
          <cell r="H1364">
            <v>6440</v>
          </cell>
        </row>
        <row r="1365">
          <cell r="G1365">
            <v>135625</v>
          </cell>
          <cell r="H1365">
            <v>6440</v>
          </cell>
        </row>
        <row r="1366">
          <cell r="G1366">
            <v>135625</v>
          </cell>
          <cell r="H1366">
            <v>6440</v>
          </cell>
        </row>
        <row r="1367">
          <cell r="G1367">
            <v>135625</v>
          </cell>
          <cell r="H1367">
            <v>6440</v>
          </cell>
        </row>
        <row r="1368">
          <cell r="G1368">
            <v>135625</v>
          </cell>
          <cell r="H1368">
            <v>6440</v>
          </cell>
        </row>
        <row r="1369">
          <cell r="G1369">
            <v>135625</v>
          </cell>
          <cell r="H1369">
            <v>6440</v>
          </cell>
        </row>
        <row r="1370">
          <cell r="G1370">
            <v>135625</v>
          </cell>
          <cell r="H1370">
            <v>6440</v>
          </cell>
        </row>
        <row r="1371">
          <cell r="G1371">
            <v>135625</v>
          </cell>
          <cell r="H1371">
            <v>6440</v>
          </cell>
        </row>
        <row r="1372">
          <cell r="G1372">
            <v>135625</v>
          </cell>
          <cell r="H1372">
            <v>6440</v>
          </cell>
        </row>
        <row r="1373">
          <cell r="G1373">
            <v>135625</v>
          </cell>
          <cell r="H1373">
            <v>6440</v>
          </cell>
        </row>
        <row r="1374">
          <cell r="G1374">
            <v>135625</v>
          </cell>
          <cell r="H1374">
            <v>6440</v>
          </cell>
        </row>
        <row r="1375">
          <cell r="G1375">
            <v>135625</v>
          </cell>
          <cell r="H1375">
            <v>6440</v>
          </cell>
        </row>
        <row r="1376">
          <cell r="G1376">
            <v>135625</v>
          </cell>
          <cell r="H1376">
            <v>6440</v>
          </cell>
        </row>
        <row r="1377">
          <cell r="G1377">
            <v>135625</v>
          </cell>
          <cell r="H1377">
            <v>6440</v>
          </cell>
        </row>
        <row r="1378">
          <cell r="G1378">
            <v>135625</v>
          </cell>
          <cell r="H1378">
            <v>6440</v>
          </cell>
        </row>
        <row r="1379">
          <cell r="G1379">
            <v>135625</v>
          </cell>
          <cell r="H1379">
            <v>6440</v>
          </cell>
        </row>
        <row r="1380">
          <cell r="G1380">
            <v>135625</v>
          </cell>
          <cell r="H1380">
            <v>6440</v>
          </cell>
        </row>
        <row r="1381">
          <cell r="G1381">
            <v>135625</v>
          </cell>
          <cell r="H1381">
            <v>6440</v>
          </cell>
        </row>
        <row r="1382">
          <cell r="G1382">
            <v>135625</v>
          </cell>
          <cell r="H1382">
            <v>6440</v>
          </cell>
        </row>
        <row r="1383">
          <cell r="G1383">
            <v>135625</v>
          </cell>
          <cell r="H1383">
            <v>6440</v>
          </cell>
        </row>
        <row r="1384">
          <cell r="G1384">
            <v>135625</v>
          </cell>
          <cell r="H1384">
            <v>6440</v>
          </cell>
        </row>
        <row r="1385">
          <cell r="G1385">
            <v>135625</v>
          </cell>
          <cell r="H1385">
            <v>6440</v>
          </cell>
        </row>
        <row r="1386">
          <cell r="G1386">
            <v>135625</v>
          </cell>
          <cell r="H1386">
            <v>6440</v>
          </cell>
        </row>
        <row r="1387">
          <cell r="G1387">
            <v>135625</v>
          </cell>
          <cell r="H1387">
            <v>6440</v>
          </cell>
        </row>
        <row r="1388">
          <cell r="G1388">
            <v>135625</v>
          </cell>
          <cell r="H1388">
            <v>6440</v>
          </cell>
        </row>
        <row r="1389">
          <cell r="G1389">
            <v>135625</v>
          </cell>
          <cell r="H1389">
            <v>6440</v>
          </cell>
        </row>
        <row r="1390">
          <cell r="G1390">
            <v>135625</v>
          </cell>
          <cell r="H1390">
            <v>6440</v>
          </cell>
        </row>
        <row r="1391">
          <cell r="G1391">
            <v>135625</v>
          </cell>
          <cell r="H1391">
            <v>6440</v>
          </cell>
        </row>
        <row r="1392">
          <cell r="G1392">
            <v>135625</v>
          </cell>
          <cell r="H1392">
            <v>6440</v>
          </cell>
        </row>
        <row r="1393">
          <cell r="G1393">
            <v>135625</v>
          </cell>
          <cell r="H1393">
            <v>6440</v>
          </cell>
        </row>
        <row r="1394">
          <cell r="G1394">
            <v>135625</v>
          </cell>
          <cell r="H1394">
            <v>6440</v>
          </cell>
        </row>
        <row r="1395">
          <cell r="G1395">
            <v>135625</v>
          </cell>
          <cell r="H1395">
            <v>6440</v>
          </cell>
        </row>
        <row r="1396">
          <cell r="G1396">
            <v>135625</v>
          </cell>
          <cell r="H1396">
            <v>6440</v>
          </cell>
        </row>
        <row r="1397">
          <cell r="G1397">
            <v>135625</v>
          </cell>
          <cell r="H1397">
            <v>6440</v>
          </cell>
        </row>
        <row r="1398">
          <cell r="G1398">
            <v>135625</v>
          </cell>
          <cell r="H1398">
            <v>6440</v>
          </cell>
        </row>
        <row r="1399">
          <cell r="G1399">
            <v>135625</v>
          </cell>
          <cell r="H1399">
            <v>6440</v>
          </cell>
        </row>
        <row r="1400">
          <cell r="G1400">
            <v>135625</v>
          </cell>
          <cell r="H1400">
            <v>6440</v>
          </cell>
        </row>
        <row r="1401">
          <cell r="G1401">
            <v>135625</v>
          </cell>
          <cell r="H1401">
            <v>6440</v>
          </cell>
        </row>
        <row r="1402">
          <cell r="G1402">
            <v>135625</v>
          </cell>
          <cell r="H1402">
            <v>6440</v>
          </cell>
        </row>
        <row r="1403">
          <cell r="G1403">
            <v>135625</v>
          </cell>
          <cell r="H1403">
            <v>6440</v>
          </cell>
        </row>
        <row r="1404">
          <cell r="G1404">
            <v>135625</v>
          </cell>
          <cell r="H1404">
            <v>6440</v>
          </cell>
        </row>
        <row r="1405">
          <cell r="G1405">
            <v>135625</v>
          </cell>
          <cell r="H1405">
            <v>6440</v>
          </cell>
        </row>
        <row r="1406">
          <cell r="G1406">
            <v>135625</v>
          </cell>
          <cell r="H1406">
            <v>6440</v>
          </cell>
        </row>
        <row r="1407">
          <cell r="G1407">
            <v>135625</v>
          </cell>
          <cell r="H1407">
            <v>6440</v>
          </cell>
        </row>
        <row r="1408">
          <cell r="G1408">
            <v>135625</v>
          </cell>
          <cell r="H1408">
            <v>6440</v>
          </cell>
        </row>
        <row r="1409">
          <cell r="G1409">
            <v>135625</v>
          </cell>
          <cell r="H1409">
            <v>6440</v>
          </cell>
        </row>
        <row r="1410">
          <cell r="G1410">
            <v>135625</v>
          </cell>
          <cell r="H1410">
            <v>6440</v>
          </cell>
        </row>
        <row r="1411">
          <cell r="G1411">
            <v>135625</v>
          </cell>
          <cell r="H1411">
            <v>6440</v>
          </cell>
        </row>
        <row r="1412">
          <cell r="G1412">
            <v>135625</v>
          </cell>
          <cell r="H1412">
            <v>6440</v>
          </cell>
        </row>
        <row r="1413">
          <cell r="G1413">
            <v>135625</v>
          </cell>
          <cell r="H1413">
            <v>6440</v>
          </cell>
        </row>
        <row r="1414">
          <cell r="G1414">
            <v>135625</v>
          </cell>
          <cell r="H1414">
            <v>6440</v>
          </cell>
        </row>
        <row r="1415">
          <cell r="G1415">
            <v>135625</v>
          </cell>
          <cell r="H1415">
            <v>6440</v>
          </cell>
        </row>
        <row r="1416">
          <cell r="G1416">
            <v>135625</v>
          </cell>
          <cell r="H1416">
            <v>6440</v>
          </cell>
        </row>
        <row r="1417">
          <cell r="G1417">
            <v>135625</v>
          </cell>
          <cell r="H1417">
            <v>6440</v>
          </cell>
        </row>
        <row r="1418">
          <cell r="G1418">
            <v>135625</v>
          </cell>
          <cell r="H1418">
            <v>6440</v>
          </cell>
        </row>
        <row r="1419">
          <cell r="G1419">
            <v>135625</v>
          </cell>
          <cell r="H1419">
            <v>6440</v>
          </cell>
        </row>
        <row r="1420">
          <cell r="G1420">
            <v>135625</v>
          </cell>
          <cell r="H1420">
            <v>6440</v>
          </cell>
        </row>
        <row r="1421">
          <cell r="G1421">
            <v>135625</v>
          </cell>
          <cell r="H1421">
            <v>6440</v>
          </cell>
        </row>
        <row r="1422">
          <cell r="G1422">
            <v>135625</v>
          </cell>
          <cell r="H1422">
            <v>6440</v>
          </cell>
        </row>
        <row r="1423">
          <cell r="G1423">
            <v>135625</v>
          </cell>
          <cell r="H1423">
            <v>6440</v>
          </cell>
        </row>
        <row r="1424">
          <cell r="G1424">
            <v>135625</v>
          </cell>
          <cell r="H1424">
            <v>6440</v>
          </cell>
        </row>
        <row r="1425">
          <cell r="G1425">
            <v>135625</v>
          </cell>
          <cell r="H1425">
            <v>6440</v>
          </cell>
        </row>
        <row r="1426">
          <cell r="G1426">
            <v>135625</v>
          </cell>
          <cell r="H1426">
            <v>6440</v>
          </cell>
        </row>
        <row r="1427">
          <cell r="G1427">
            <v>135625</v>
          </cell>
          <cell r="H1427">
            <v>6440</v>
          </cell>
        </row>
        <row r="1428">
          <cell r="G1428">
            <v>135625</v>
          </cell>
          <cell r="H1428">
            <v>6440</v>
          </cell>
        </row>
        <row r="1429">
          <cell r="G1429">
            <v>135625</v>
          </cell>
          <cell r="H1429">
            <v>6440</v>
          </cell>
        </row>
        <row r="1430">
          <cell r="G1430">
            <v>135625</v>
          </cell>
          <cell r="H1430">
            <v>6440</v>
          </cell>
        </row>
        <row r="1431">
          <cell r="G1431">
            <v>135625</v>
          </cell>
          <cell r="H1431">
            <v>6440</v>
          </cell>
        </row>
        <row r="1432">
          <cell r="G1432">
            <v>135625</v>
          </cell>
          <cell r="H1432">
            <v>6440</v>
          </cell>
        </row>
        <row r="1433">
          <cell r="G1433">
            <v>135625</v>
          </cell>
          <cell r="H1433">
            <v>6440</v>
          </cell>
        </row>
        <row r="1434">
          <cell r="G1434">
            <v>135625</v>
          </cell>
          <cell r="H1434">
            <v>6440</v>
          </cell>
        </row>
        <row r="1435">
          <cell r="G1435">
            <v>135625</v>
          </cell>
          <cell r="H1435">
            <v>6440</v>
          </cell>
        </row>
        <row r="1436">
          <cell r="G1436">
            <v>135625</v>
          </cell>
          <cell r="H1436">
            <v>6440</v>
          </cell>
        </row>
        <row r="1437">
          <cell r="G1437">
            <v>135625</v>
          </cell>
          <cell r="H1437">
            <v>6440</v>
          </cell>
        </row>
        <row r="1438">
          <cell r="G1438">
            <v>135625</v>
          </cell>
          <cell r="H1438">
            <v>6440</v>
          </cell>
        </row>
        <row r="1439">
          <cell r="G1439">
            <v>135625</v>
          </cell>
          <cell r="H1439">
            <v>6440</v>
          </cell>
        </row>
        <row r="1440">
          <cell r="G1440">
            <v>135625</v>
          </cell>
          <cell r="H1440">
            <v>6440</v>
          </cell>
        </row>
        <row r="1441">
          <cell r="G1441">
            <v>135625</v>
          </cell>
          <cell r="H1441">
            <v>6440</v>
          </cell>
        </row>
        <row r="1442">
          <cell r="G1442">
            <v>135625</v>
          </cell>
          <cell r="H1442">
            <v>6440</v>
          </cell>
        </row>
        <row r="1443">
          <cell r="G1443">
            <v>135625</v>
          </cell>
          <cell r="H1443">
            <v>6440</v>
          </cell>
        </row>
        <row r="1444">
          <cell r="G1444">
            <v>135625</v>
          </cell>
          <cell r="H1444">
            <v>6440</v>
          </cell>
        </row>
        <row r="1445">
          <cell r="G1445">
            <v>135625</v>
          </cell>
          <cell r="H1445">
            <v>6440</v>
          </cell>
        </row>
        <row r="1446">
          <cell r="G1446">
            <v>135625</v>
          </cell>
          <cell r="H1446">
            <v>6440</v>
          </cell>
        </row>
        <row r="1447">
          <cell r="G1447">
            <v>135625</v>
          </cell>
          <cell r="H1447">
            <v>6440</v>
          </cell>
        </row>
        <row r="1448">
          <cell r="G1448">
            <v>135625</v>
          </cell>
          <cell r="H1448">
            <v>6440</v>
          </cell>
        </row>
        <row r="1449">
          <cell r="G1449">
            <v>135625</v>
          </cell>
          <cell r="H1449">
            <v>6440</v>
          </cell>
        </row>
        <row r="1450">
          <cell r="G1450">
            <v>135625</v>
          </cell>
          <cell r="H1450">
            <v>6440</v>
          </cell>
        </row>
        <row r="1451">
          <cell r="G1451">
            <v>135625</v>
          </cell>
          <cell r="H1451">
            <v>6440</v>
          </cell>
        </row>
        <row r="1452">
          <cell r="G1452">
            <v>135625</v>
          </cell>
          <cell r="H1452">
            <v>6440</v>
          </cell>
        </row>
        <row r="1453">
          <cell r="G1453">
            <v>135625</v>
          </cell>
          <cell r="H1453">
            <v>6440</v>
          </cell>
        </row>
        <row r="1454">
          <cell r="G1454">
            <v>135625</v>
          </cell>
          <cell r="H1454">
            <v>6440</v>
          </cell>
        </row>
        <row r="1455">
          <cell r="G1455">
            <v>135625</v>
          </cell>
          <cell r="H1455">
            <v>6440</v>
          </cell>
        </row>
        <row r="1456">
          <cell r="G1456">
            <v>135625</v>
          </cell>
          <cell r="H1456">
            <v>6440</v>
          </cell>
        </row>
        <row r="1457">
          <cell r="G1457">
            <v>135625</v>
          </cell>
          <cell r="H1457">
            <v>6440</v>
          </cell>
        </row>
        <row r="1458">
          <cell r="G1458">
            <v>135625</v>
          </cell>
          <cell r="H1458">
            <v>6440</v>
          </cell>
        </row>
        <row r="1459">
          <cell r="G1459">
            <v>135625</v>
          </cell>
          <cell r="H1459">
            <v>6440</v>
          </cell>
        </row>
        <row r="1460">
          <cell r="G1460">
            <v>135625</v>
          </cell>
          <cell r="H1460">
            <v>6440</v>
          </cell>
        </row>
        <row r="1461">
          <cell r="G1461">
            <v>135625</v>
          </cell>
          <cell r="H1461">
            <v>6440</v>
          </cell>
        </row>
        <row r="1462">
          <cell r="G1462">
            <v>135625</v>
          </cell>
          <cell r="H1462">
            <v>6440</v>
          </cell>
        </row>
        <row r="1463">
          <cell r="G1463">
            <v>135625</v>
          </cell>
          <cell r="H1463">
            <v>6440</v>
          </cell>
        </row>
        <row r="1464">
          <cell r="G1464">
            <v>135625</v>
          </cell>
          <cell r="H1464">
            <v>6440</v>
          </cell>
        </row>
        <row r="1465">
          <cell r="G1465">
            <v>135625</v>
          </cell>
          <cell r="H1465">
            <v>6440</v>
          </cell>
        </row>
        <row r="1466">
          <cell r="G1466">
            <v>135625</v>
          </cell>
          <cell r="H1466">
            <v>6440</v>
          </cell>
        </row>
        <row r="1467">
          <cell r="G1467">
            <v>135625</v>
          </cell>
          <cell r="H1467">
            <v>6440</v>
          </cell>
        </row>
        <row r="1468">
          <cell r="G1468">
            <v>135625</v>
          </cell>
          <cell r="H1468">
            <v>6440</v>
          </cell>
        </row>
        <row r="1469">
          <cell r="G1469">
            <v>135625</v>
          </cell>
          <cell r="H1469">
            <v>6440</v>
          </cell>
        </row>
        <row r="1470">
          <cell r="G1470">
            <v>135625</v>
          </cell>
          <cell r="H1470">
            <v>6440</v>
          </cell>
        </row>
        <row r="1471">
          <cell r="G1471">
            <v>135625</v>
          </cell>
          <cell r="H1471">
            <v>6440</v>
          </cell>
        </row>
        <row r="1472">
          <cell r="G1472">
            <v>135625</v>
          </cell>
          <cell r="H1472">
            <v>6440</v>
          </cell>
        </row>
        <row r="1473">
          <cell r="G1473">
            <v>135625</v>
          </cell>
          <cell r="H1473">
            <v>6440</v>
          </cell>
        </row>
        <row r="1474">
          <cell r="G1474">
            <v>135625</v>
          </cell>
          <cell r="H1474">
            <v>6440</v>
          </cell>
        </row>
        <row r="1475">
          <cell r="G1475">
            <v>135625</v>
          </cell>
          <cell r="H1475">
            <v>6440</v>
          </cell>
        </row>
        <row r="1476">
          <cell r="G1476">
            <v>135625</v>
          </cell>
          <cell r="H1476">
            <v>6440</v>
          </cell>
        </row>
        <row r="1477">
          <cell r="G1477">
            <v>135625</v>
          </cell>
          <cell r="H1477">
            <v>6440</v>
          </cell>
        </row>
        <row r="1478">
          <cell r="G1478">
            <v>135625</v>
          </cell>
          <cell r="H1478">
            <v>6440</v>
          </cell>
        </row>
        <row r="1479">
          <cell r="G1479">
            <v>135625</v>
          </cell>
          <cell r="H1479">
            <v>6440</v>
          </cell>
        </row>
        <row r="1480">
          <cell r="G1480">
            <v>135625</v>
          </cell>
          <cell r="H1480">
            <v>6440</v>
          </cell>
        </row>
        <row r="1481">
          <cell r="G1481">
            <v>135625</v>
          </cell>
          <cell r="H1481">
            <v>6440</v>
          </cell>
        </row>
        <row r="1482">
          <cell r="G1482">
            <v>135625</v>
          </cell>
          <cell r="H1482">
            <v>6440</v>
          </cell>
        </row>
        <row r="1483">
          <cell r="G1483">
            <v>135625</v>
          </cell>
          <cell r="H1483">
            <v>6440</v>
          </cell>
        </row>
        <row r="1484">
          <cell r="G1484">
            <v>135625</v>
          </cell>
          <cell r="H1484">
            <v>6440</v>
          </cell>
        </row>
        <row r="1485">
          <cell r="G1485">
            <v>135625</v>
          </cell>
          <cell r="H1485">
            <v>6440</v>
          </cell>
        </row>
        <row r="1486">
          <cell r="G1486">
            <v>135625</v>
          </cell>
          <cell r="H1486">
            <v>6440</v>
          </cell>
        </row>
        <row r="1487">
          <cell r="G1487">
            <v>135625</v>
          </cell>
          <cell r="H1487">
            <v>6440</v>
          </cell>
        </row>
        <row r="1488">
          <cell r="G1488">
            <v>135625</v>
          </cell>
          <cell r="H1488">
            <v>6440</v>
          </cell>
        </row>
        <row r="1489">
          <cell r="G1489">
            <v>135625</v>
          </cell>
          <cell r="H1489">
            <v>6440</v>
          </cell>
        </row>
        <row r="1490">
          <cell r="G1490">
            <v>135625</v>
          </cell>
          <cell r="H1490">
            <v>6440</v>
          </cell>
        </row>
        <row r="1491">
          <cell r="G1491">
            <v>135625</v>
          </cell>
          <cell r="H1491">
            <v>6440</v>
          </cell>
        </row>
        <row r="1492">
          <cell r="G1492">
            <v>135625</v>
          </cell>
          <cell r="H1492">
            <v>6440</v>
          </cell>
        </row>
        <row r="1493">
          <cell r="G1493">
            <v>135626</v>
          </cell>
          <cell r="H1493">
            <v>6401</v>
          </cell>
        </row>
        <row r="1494">
          <cell r="G1494">
            <v>135626</v>
          </cell>
          <cell r="H1494">
            <v>6401</v>
          </cell>
        </row>
        <row r="1495">
          <cell r="G1495">
            <v>135626</v>
          </cell>
          <cell r="H1495">
            <v>6401</v>
          </cell>
        </row>
        <row r="1496">
          <cell r="G1496">
            <v>135626</v>
          </cell>
          <cell r="H1496">
            <v>6401</v>
          </cell>
        </row>
        <row r="1497">
          <cell r="G1497">
            <v>135626</v>
          </cell>
          <cell r="H1497">
            <v>6401</v>
          </cell>
        </row>
        <row r="1498">
          <cell r="G1498">
            <v>135626</v>
          </cell>
          <cell r="H1498">
            <v>6401</v>
          </cell>
        </row>
        <row r="1499">
          <cell r="G1499">
            <v>135626</v>
          </cell>
          <cell r="H1499">
            <v>6401</v>
          </cell>
        </row>
        <row r="1500">
          <cell r="G1500">
            <v>135626</v>
          </cell>
          <cell r="H1500">
            <v>6401</v>
          </cell>
        </row>
        <row r="1501">
          <cell r="G1501">
            <v>135626</v>
          </cell>
          <cell r="H1501">
            <v>6401</v>
          </cell>
        </row>
        <row r="1502">
          <cell r="G1502">
            <v>135626</v>
          </cell>
          <cell r="H1502">
            <v>6401</v>
          </cell>
        </row>
        <row r="1503">
          <cell r="G1503">
            <v>135626</v>
          </cell>
          <cell r="H1503">
            <v>6401</v>
          </cell>
        </row>
        <row r="1504">
          <cell r="G1504">
            <v>135626</v>
          </cell>
          <cell r="H1504">
            <v>6401</v>
          </cell>
        </row>
        <row r="1505">
          <cell r="G1505">
            <v>135626</v>
          </cell>
          <cell r="H1505">
            <v>6401</v>
          </cell>
        </row>
        <row r="1506">
          <cell r="G1506">
            <v>135626</v>
          </cell>
          <cell r="H1506">
            <v>6401</v>
          </cell>
        </row>
        <row r="1507">
          <cell r="G1507">
            <v>135626</v>
          </cell>
          <cell r="H1507">
            <v>6401</v>
          </cell>
        </row>
        <row r="1508">
          <cell r="G1508">
            <v>135626</v>
          </cell>
          <cell r="H1508">
            <v>6401</v>
          </cell>
        </row>
        <row r="1509">
          <cell r="G1509">
            <v>135626</v>
          </cell>
          <cell r="H1509">
            <v>6401</v>
          </cell>
        </row>
        <row r="1510">
          <cell r="G1510">
            <v>135626</v>
          </cell>
          <cell r="H1510">
            <v>6401</v>
          </cell>
        </row>
        <row r="1511">
          <cell r="G1511">
            <v>135626</v>
          </cell>
          <cell r="H1511">
            <v>6401</v>
          </cell>
        </row>
        <row r="1512">
          <cell r="G1512">
            <v>135626</v>
          </cell>
          <cell r="H1512">
            <v>6401</v>
          </cell>
        </row>
        <row r="1513">
          <cell r="G1513">
            <v>135626</v>
          </cell>
          <cell r="H1513">
            <v>6401</v>
          </cell>
        </row>
        <row r="1514">
          <cell r="G1514">
            <v>135626</v>
          </cell>
          <cell r="H1514">
            <v>6401</v>
          </cell>
        </row>
        <row r="1515">
          <cell r="G1515">
            <v>135626</v>
          </cell>
          <cell r="H1515">
            <v>6401</v>
          </cell>
        </row>
        <row r="1516">
          <cell r="G1516">
            <v>135626</v>
          </cell>
          <cell r="H1516">
            <v>6401</v>
          </cell>
        </row>
        <row r="1517">
          <cell r="G1517">
            <v>135626</v>
          </cell>
          <cell r="H1517">
            <v>6401</v>
          </cell>
        </row>
        <row r="1518">
          <cell r="G1518">
            <v>135626</v>
          </cell>
          <cell r="H1518">
            <v>6401</v>
          </cell>
        </row>
        <row r="1519">
          <cell r="G1519">
            <v>135626</v>
          </cell>
          <cell r="H1519">
            <v>6401</v>
          </cell>
        </row>
        <row r="1520">
          <cell r="G1520">
            <v>135626</v>
          </cell>
          <cell r="H1520">
            <v>6401</v>
          </cell>
        </row>
        <row r="1521">
          <cell r="G1521">
            <v>135626</v>
          </cell>
          <cell r="H1521">
            <v>6401</v>
          </cell>
        </row>
        <row r="1522">
          <cell r="G1522">
            <v>135626</v>
          </cell>
          <cell r="H1522">
            <v>6401</v>
          </cell>
        </row>
        <row r="1523">
          <cell r="G1523">
            <v>135626</v>
          </cell>
          <cell r="H1523">
            <v>6401</v>
          </cell>
        </row>
        <row r="1524">
          <cell r="G1524">
            <v>135626</v>
          </cell>
          <cell r="H1524">
            <v>6401</v>
          </cell>
        </row>
        <row r="1525">
          <cell r="G1525">
            <v>135626</v>
          </cell>
          <cell r="H1525">
            <v>6401</v>
          </cell>
        </row>
        <row r="1526">
          <cell r="G1526">
            <v>135626</v>
          </cell>
          <cell r="H1526">
            <v>6401</v>
          </cell>
        </row>
        <row r="1527">
          <cell r="G1527">
            <v>135626</v>
          </cell>
          <cell r="H1527">
            <v>6401</v>
          </cell>
        </row>
        <row r="1528">
          <cell r="G1528">
            <v>135626</v>
          </cell>
          <cell r="H1528">
            <v>6401</v>
          </cell>
        </row>
        <row r="1529">
          <cell r="G1529">
            <v>135626</v>
          </cell>
          <cell r="H1529">
            <v>6401</v>
          </cell>
        </row>
        <row r="1530">
          <cell r="G1530">
            <v>135626</v>
          </cell>
          <cell r="H1530">
            <v>6401</v>
          </cell>
        </row>
        <row r="1531">
          <cell r="G1531">
            <v>135626</v>
          </cell>
          <cell r="H1531">
            <v>6401</v>
          </cell>
        </row>
        <row r="1532">
          <cell r="G1532">
            <v>135626</v>
          </cell>
          <cell r="H1532">
            <v>6401</v>
          </cell>
        </row>
        <row r="1533">
          <cell r="G1533">
            <v>135626</v>
          </cell>
          <cell r="H1533">
            <v>6401</v>
          </cell>
        </row>
        <row r="1534">
          <cell r="G1534">
            <v>135626</v>
          </cell>
          <cell r="H1534">
            <v>6401</v>
          </cell>
        </row>
        <row r="1535">
          <cell r="G1535">
            <v>135626</v>
          </cell>
          <cell r="H1535">
            <v>6401</v>
          </cell>
        </row>
        <row r="1536">
          <cell r="G1536">
            <v>135626</v>
          </cell>
          <cell r="H1536">
            <v>6401</v>
          </cell>
        </row>
        <row r="1537">
          <cell r="G1537">
            <v>135626</v>
          </cell>
          <cell r="H1537">
            <v>6401</v>
          </cell>
        </row>
        <row r="1538">
          <cell r="G1538">
            <v>135626</v>
          </cell>
          <cell r="H1538">
            <v>6401</v>
          </cell>
        </row>
        <row r="1539">
          <cell r="G1539">
            <v>135626</v>
          </cell>
          <cell r="H1539">
            <v>6401</v>
          </cell>
        </row>
        <row r="1540">
          <cell r="G1540">
            <v>135626</v>
          </cell>
          <cell r="H1540">
            <v>6401</v>
          </cell>
        </row>
        <row r="1541">
          <cell r="G1541">
            <v>135626</v>
          </cell>
          <cell r="H1541">
            <v>6401</v>
          </cell>
        </row>
        <row r="1542">
          <cell r="G1542">
            <v>135626</v>
          </cell>
          <cell r="H1542">
            <v>6401</v>
          </cell>
        </row>
        <row r="1543">
          <cell r="G1543">
            <v>135626</v>
          </cell>
          <cell r="H1543">
            <v>6401</v>
          </cell>
        </row>
        <row r="1544">
          <cell r="G1544">
            <v>135626</v>
          </cell>
          <cell r="H1544">
            <v>6401</v>
          </cell>
        </row>
        <row r="1545">
          <cell r="G1545">
            <v>135626</v>
          </cell>
          <cell r="H1545">
            <v>6401</v>
          </cell>
        </row>
        <row r="1546">
          <cell r="G1546">
            <v>135626</v>
          </cell>
          <cell r="H1546">
            <v>6401</v>
          </cell>
        </row>
        <row r="1547">
          <cell r="G1547">
            <v>135626</v>
          </cell>
          <cell r="H1547">
            <v>6401</v>
          </cell>
        </row>
        <row r="1548">
          <cell r="G1548">
            <v>135626</v>
          </cell>
          <cell r="H1548">
            <v>6401</v>
          </cell>
        </row>
        <row r="1549">
          <cell r="G1549">
            <v>135626</v>
          </cell>
          <cell r="H1549">
            <v>6401</v>
          </cell>
        </row>
        <row r="1550">
          <cell r="G1550">
            <v>135626</v>
          </cell>
          <cell r="H1550">
            <v>6401</v>
          </cell>
        </row>
        <row r="1551">
          <cell r="G1551">
            <v>135626</v>
          </cell>
          <cell r="H1551">
            <v>6401</v>
          </cell>
        </row>
        <row r="1552">
          <cell r="G1552">
            <v>135626</v>
          </cell>
          <cell r="H1552">
            <v>6401</v>
          </cell>
        </row>
        <row r="1553">
          <cell r="G1553">
            <v>135626</v>
          </cell>
          <cell r="H1553">
            <v>6401</v>
          </cell>
        </row>
        <row r="1554">
          <cell r="G1554">
            <v>135626</v>
          </cell>
          <cell r="H1554">
            <v>6401</v>
          </cell>
        </row>
        <row r="1555">
          <cell r="G1555">
            <v>135626</v>
          </cell>
          <cell r="H1555">
            <v>6401</v>
          </cell>
        </row>
        <row r="1556">
          <cell r="G1556">
            <v>135626</v>
          </cell>
          <cell r="H1556">
            <v>6401</v>
          </cell>
        </row>
        <row r="1557">
          <cell r="G1557">
            <v>135626</v>
          </cell>
          <cell r="H1557">
            <v>6401</v>
          </cell>
        </row>
        <row r="1558">
          <cell r="G1558">
            <v>135626</v>
          </cell>
          <cell r="H1558">
            <v>6401</v>
          </cell>
        </row>
        <row r="1559">
          <cell r="G1559">
            <v>135626</v>
          </cell>
          <cell r="H1559">
            <v>6401</v>
          </cell>
        </row>
        <row r="1560">
          <cell r="G1560">
            <v>135626</v>
          </cell>
          <cell r="H1560">
            <v>6401</v>
          </cell>
        </row>
        <row r="1561">
          <cell r="G1561">
            <v>135626</v>
          </cell>
          <cell r="H1561">
            <v>6401</v>
          </cell>
        </row>
        <row r="1562">
          <cell r="G1562">
            <v>135626</v>
          </cell>
          <cell r="H1562">
            <v>6401</v>
          </cell>
        </row>
        <row r="1563">
          <cell r="G1563">
            <v>135626</v>
          </cell>
          <cell r="H1563">
            <v>6401</v>
          </cell>
        </row>
        <row r="1564">
          <cell r="G1564">
            <v>135626</v>
          </cell>
          <cell r="H1564">
            <v>6401</v>
          </cell>
        </row>
        <row r="1565">
          <cell r="G1565">
            <v>135626</v>
          </cell>
          <cell r="H1565">
            <v>6401</v>
          </cell>
        </row>
        <row r="1566">
          <cell r="G1566">
            <v>135626</v>
          </cell>
          <cell r="H1566">
            <v>6401</v>
          </cell>
        </row>
        <row r="1567">
          <cell r="G1567">
            <v>135626</v>
          </cell>
          <cell r="H1567">
            <v>6401</v>
          </cell>
        </row>
        <row r="1568">
          <cell r="G1568">
            <v>135626</v>
          </cell>
          <cell r="H1568">
            <v>6401</v>
          </cell>
        </row>
        <row r="1569">
          <cell r="G1569">
            <v>135626</v>
          </cell>
          <cell r="H1569">
            <v>6401</v>
          </cell>
        </row>
        <row r="1570">
          <cell r="G1570">
            <v>135626</v>
          </cell>
          <cell r="H1570">
            <v>6401</v>
          </cell>
        </row>
        <row r="1571">
          <cell r="G1571">
            <v>135626</v>
          </cell>
          <cell r="H1571">
            <v>6401</v>
          </cell>
        </row>
        <row r="1572">
          <cell r="G1572">
            <v>135626</v>
          </cell>
          <cell r="H1572">
            <v>6401</v>
          </cell>
        </row>
        <row r="1573">
          <cell r="G1573">
            <v>135626</v>
          </cell>
          <cell r="H1573">
            <v>6401</v>
          </cell>
        </row>
        <row r="1574">
          <cell r="G1574">
            <v>135626</v>
          </cell>
          <cell r="H1574">
            <v>6401</v>
          </cell>
        </row>
        <row r="1575">
          <cell r="G1575">
            <v>135626</v>
          </cell>
          <cell r="H1575">
            <v>6401</v>
          </cell>
        </row>
        <row r="1576">
          <cell r="G1576">
            <v>135626</v>
          </cell>
          <cell r="H1576">
            <v>6401</v>
          </cell>
        </row>
        <row r="1577">
          <cell r="G1577">
            <v>135626</v>
          </cell>
          <cell r="H1577">
            <v>6401</v>
          </cell>
        </row>
        <row r="1578">
          <cell r="G1578">
            <v>135626</v>
          </cell>
          <cell r="H1578">
            <v>6401</v>
          </cell>
        </row>
        <row r="1579">
          <cell r="G1579">
            <v>135626</v>
          </cell>
          <cell r="H1579">
            <v>6401</v>
          </cell>
        </row>
        <row r="1580">
          <cell r="G1580">
            <v>135626</v>
          </cell>
          <cell r="H1580">
            <v>6401</v>
          </cell>
        </row>
        <row r="1581">
          <cell r="G1581">
            <v>135626</v>
          </cell>
          <cell r="H1581">
            <v>6401</v>
          </cell>
        </row>
        <row r="1582">
          <cell r="G1582">
            <v>135626</v>
          </cell>
          <cell r="H1582">
            <v>6401</v>
          </cell>
        </row>
        <row r="1583">
          <cell r="G1583">
            <v>135626</v>
          </cell>
          <cell r="H1583">
            <v>6401</v>
          </cell>
        </row>
        <row r="1584">
          <cell r="G1584">
            <v>135626</v>
          </cell>
          <cell r="H1584">
            <v>6401</v>
          </cell>
        </row>
        <row r="1585">
          <cell r="G1585">
            <v>135626</v>
          </cell>
          <cell r="H1585">
            <v>6401</v>
          </cell>
        </row>
        <row r="1586">
          <cell r="G1586">
            <v>135626</v>
          </cell>
          <cell r="H1586">
            <v>6401</v>
          </cell>
        </row>
        <row r="1587">
          <cell r="G1587">
            <v>135626</v>
          </cell>
          <cell r="H1587">
            <v>6401</v>
          </cell>
        </row>
        <row r="1588">
          <cell r="G1588">
            <v>135626</v>
          </cell>
          <cell r="H1588">
            <v>6401</v>
          </cell>
        </row>
        <row r="1589">
          <cell r="G1589">
            <v>135626</v>
          </cell>
          <cell r="H1589">
            <v>6401</v>
          </cell>
        </row>
        <row r="1590">
          <cell r="G1590">
            <v>135626</v>
          </cell>
          <cell r="H1590">
            <v>6401</v>
          </cell>
        </row>
        <row r="1591">
          <cell r="G1591">
            <v>135626</v>
          </cell>
          <cell r="H1591">
            <v>6401</v>
          </cell>
        </row>
        <row r="1592">
          <cell r="G1592">
            <v>135626</v>
          </cell>
          <cell r="H1592">
            <v>6401</v>
          </cell>
        </row>
        <row r="1593">
          <cell r="G1593">
            <v>135627</v>
          </cell>
          <cell r="H1593">
            <v>6430</v>
          </cell>
        </row>
        <row r="1594">
          <cell r="G1594">
            <v>135627</v>
          </cell>
          <cell r="H1594">
            <v>6430</v>
          </cell>
        </row>
        <row r="1595">
          <cell r="G1595">
            <v>135627</v>
          </cell>
          <cell r="H1595">
            <v>6430</v>
          </cell>
        </row>
        <row r="1596">
          <cell r="G1596">
            <v>135627</v>
          </cell>
          <cell r="H1596">
            <v>6430</v>
          </cell>
        </row>
        <row r="1597">
          <cell r="G1597">
            <v>135627</v>
          </cell>
          <cell r="H1597">
            <v>6430</v>
          </cell>
        </row>
        <row r="1598">
          <cell r="G1598">
            <v>135627</v>
          </cell>
          <cell r="H1598">
            <v>6430</v>
          </cell>
        </row>
        <row r="1599">
          <cell r="G1599">
            <v>135627</v>
          </cell>
          <cell r="H1599">
            <v>6430</v>
          </cell>
        </row>
        <row r="1600">
          <cell r="G1600">
            <v>135627</v>
          </cell>
          <cell r="H1600">
            <v>6430</v>
          </cell>
        </row>
        <row r="1601">
          <cell r="G1601">
            <v>135627</v>
          </cell>
          <cell r="H1601">
            <v>6430</v>
          </cell>
        </row>
        <row r="1602">
          <cell r="G1602">
            <v>135627</v>
          </cell>
          <cell r="H1602">
            <v>6430</v>
          </cell>
        </row>
        <row r="1603">
          <cell r="G1603">
            <v>135627</v>
          </cell>
          <cell r="H1603">
            <v>6430</v>
          </cell>
        </row>
        <row r="1604">
          <cell r="G1604">
            <v>135627</v>
          </cell>
          <cell r="H1604">
            <v>6430</v>
          </cell>
        </row>
        <row r="1605">
          <cell r="G1605">
            <v>135627</v>
          </cell>
          <cell r="H1605">
            <v>6430</v>
          </cell>
        </row>
        <row r="1606">
          <cell r="G1606">
            <v>135627</v>
          </cell>
          <cell r="H1606">
            <v>6430</v>
          </cell>
        </row>
        <row r="1607">
          <cell r="G1607">
            <v>135627</v>
          </cell>
          <cell r="H1607">
            <v>6430</v>
          </cell>
        </row>
        <row r="1608">
          <cell r="G1608">
            <v>135627</v>
          </cell>
          <cell r="H1608">
            <v>6430</v>
          </cell>
        </row>
        <row r="1609">
          <cell r="G1609">
            <v>135627</v>
          </cell>
          <cell r="H1609">
            <v>6430</v>
          </cell>
        </row>
        <row r="1610">
          <cell r="G1610">
            <v>135627</v>
          </cell>
          <cell r="H1610">
            <v>6430</v>
          </cell>
        </row>
        <row r="1611">
          <cell r="G1611">
            <v>135627</v>
          </cell>
          <cell r="H1611">
            <v>6430</v>
          </cell>
        </row>
        <row r="1612">
          <cell r="G1612">
            <v>135627</v>
          </cell>
          <cell r="H1612">
            <v>6430</v>
          </cell>
        </row>
        <row r="1613">
          <cell r="G1613">
            <v>135627</v>
          </cell>
          <cell r="H1613">
            <v>6430</v>
          </cell>
        </row>
        <row r="1614">
          <cell r="G1614">
            <v>135627</v>
          </cell>
          <cell r="H1614">
            <v>6430</v>
          </cell>
        </row>
        <row r="1615">
          <cell r="G1615">
            <v>135627</v>
          </cell>
          <cell r="H1615">
            <v>6430</v>
          </cell>
        </row>
        <row r="1616">
          <cell r="G1616">
            <v>135627</v>
          </cell>
          <cell r="H1616">
            <v>6430</v>
          </cell>
        </row>
        <row r="1617">
          <cell r="G1617">
            <v>135627</v>
          </cell>
          <cell r="H1617">
            <v>6430</v>
          </cell>
        </row>
        <row r="1618">
          <cell r="G1618">
            <v>135627</v>
          </cell>
          <cell r="H1618">
            <v>6430</v>
          </cell>
        </row>
        <row r="1619">
          <cell r="G1619">
            <v>135627</v>
          </cell>
          <cell r="H1619">
            <v>6430</v>
          </cell>
        </row>
        <row r="1620">
          <cell r="G1620">
            <v>135627</v>
          </cell>
          <cell r="H1620">
            <v>6430</v>
          </cell>
        </row>
        <row r="1621">
          <cell r="G1621">
            <v>135627</v>
          </cell>
          <cell r="H1621">
            <v>6430</v>
          </cell>
        </row>
        <row r="1622">
          <cell r="G1622">
            <v>135627</v>
          </cell>
          <cell r="H1622">
            <v>6430</v>
          </cell>
        </row>
        <row r="1623">
          <cell r="G1623">
            <v>135627</v>
          </cell>
          <cell r="H1623">
            <v>6430</v>
          </cell>
        </row>
        <row r="1624">
          <cell r="G1624">
            <v>135627</v>
          </cell>
          <cell r="H1624">
            <v>6430</v>
          </cell>
        </row>
        <row r="1625">
          <cell r="G1625">
            <v>135627</v>
          </cell>
          <cell r="H1625">
            <v>6430</v>
          </cell>
        </row>
        <row r="1626">
          <cell r="G1626">
            <v>135627</v>
          </cell>
          <cell r="H1626">
            <v>6430</v>
          </cell>
        </row>
        <row r="1627">
          <cell r="G1627">
            <v>135627</v>
          </cell>
          <cell r="H1627">
            <v>6430</v>
          </cell>
        </row>
        <row r="1628">
          <cell r="G1628">
            <v>135627</v>
          </cell>
          <cell r="H1628">
            <v>6430</v>
          </cell>
        </row>
        <row r="1629">
          <cell r="G1629">
            <v>135627</v>
          </cell>
          <cell r="H1629">
            <v>6430</v>
          </cell>
        </row>
        <row r="1630">
          <cell r="G1630">
            <v>135698</v>
          </cell>
          <cell r="H1630">
            <v>6483</v>
          </cell>
        </row>
        <row r="1631">
          <cell r="G1631">
            <v>135698</v>
          </cell>
          <cell r="H1631">
            <v>6483</v>
          </cell>
        </row>
        <row r="1632">
          <cell r="G1632">
            <v>135698</v>
          </cell>
          <cell r="H1632">
            <v>6483</v>
          </cell>
        </row>
        <row r="1633">
          <cell r="G1633">
            <v>135698</v>
          </cell>
          <cell r="H1633">
            <v>6483</v>
          </cell>
        </row>
        <row r="1634">
          <cell r="G1634">
            <v>135698</v>
          </cell>
          <cell r="H1634">
            <v>6483</v>
          </cell>
        </row>
        <row r="1635">
          <cell r="G1635">
            <v>135698</v>
          </cell>
          <cell r="H1635">
            <v>6483</v>
          </cell>
        </row>
        <row r="1636">
          <cell r="G1636">
            <v>135698</v>
          </cell>
          <cell r="H1636">
            <v>6483</v>
          </cell>
        </row>
        <row r="1637">
          <cell r="G1637">
            <v>135698</v>
          </cell>
          <cell r="H1637">
            <v>6483</v>
          </cell>
        </row>
        <row r="1638">
          <cell r="G1638">
            <v>135698</v>
          </cell>
          <cell r="H1638">
            <v>6483</v>
          </cell>
        </row>
        <row r="1639">
          <cell r="G1639">
            <v>135698</v>
          </cell>
          <cell r="H1639">
            <v>6483</v>
          </cell>
        </row>
        <row r="1640">
          <cell r="G1640">
            <v>135698</v>
          </cell>
          <cell r="H1640">
            <v>6483</v>
          </cell>
        </row>
        <row r="1641">
          <cell r="G1641">
            <v>135698</v>
          </cell>
          <cell r="H1641">
            <v>6483</v>
          </cell>
        </row>
        <row r="1642">
          <cell r="G1642">
            <v>135698</v>
          </cell>
          <cell r="H1642">
            <v>6483</v>
          </cell>
        </row>
        <row r="1643">
          <cell r="G1643">
            <v>135698</v>
          </cell>
          <cell r="H1643">
            <v>6483</v>
          </cell>
        </row>
        <row r="1644">
          <cell r="G1644">
            <v>135698</v>
          </cell>
          <cell r="H1644">
            <v>6483</v>
          </cell>
        </row>
        <row r="1645">
          <cell r="G1645">
            <v>135698</v>
          </cell>
          <cell r="H1645">
            <v>6483</v>
          </cell>
        </row>
        <row r="1646">
          <cell r="G1646">
            <v>135698</v>
          </cell>
          <cell r="H1646">
            <v>6483</v>
          </cell>
        </row>
        <row r="1647">
          <cell r="G1647">
            <v>135698</v>
          </cell>
          <cell r="H1647">
            <v>6483</v>
          </cell>
        </row>
        <row r="1648">
          <cell r="G1648">
            <v>135698</v>
          </cell>
          <cell r="H1648">
            <v>6483</v>
          </cell>
        </row>
        <row r="1649">
          <cell r="G1649">
            <v>135698</v>
          </cell>
          <cell r="H1649">
            <v>6483</v>
          </cell>
        </row>
        <row r="1650">
          <cell r="G1650">
            <v>135698</v>
          </cell>
          <cell r="H1650">
            <v>6483</v>
          </cell>
        </row>
        <row r="1651">
          <cell r="G1651">
            <v>135698</v>
          </cell>
          <cell r="H1651">
            <v>6483</v>
          </cell>
        </row>
        <row r="1652">
          <cell r="G1652">
            <v>135698</v>
          </cell>
          <cell r="H1652">
            <v>6483</v>
          </cell>
        </row>
        <row r="1653">
          <cell r="G1653">
            <v>135698</v>
          </cell>
          <cell r="H1653">
            <v>6483</v>
          </cell>
        </row>
        <row r="1654">
          <cell r="G1654">
            <v>135698</v>
          </cell>
          <cell r="H1654">
            <v>6483</v>
          </cell>
        </row>
        <row r="1655">
          <cell r="G1655">
            <v>135698</v>
          </cell>
          <cell r="H1655">
            <v>6483</v>
          </cell>
        </row>
        <row r="1656">
          <cell r="G1656">
            <v>135698</v>
          </cell>
          <cell r="H1656">
            <v>6483</v>
          </cell>
        </row>
        <row r="1657">
          <cell r="G1657">
            <v>135698</v>
          </cell>
          <cell r="H1657">
            <v>6483</v>
          </cell>
        </row>
        <row r="1658">
          <cell r="G1658">
            <v>135698</v>
          </cell>
          <cell r="H1658">
            <v>6483</v>
          </cell>
        </row>
        <row r="1659">
          <cell r="G1659">
            <v>135698</v>
          </cell>
          <cell r="H1659">
            <v>6483</v>
          </cell>
        </row>
        <row r="1660">
          <cell r="G1660">
            <v>135698</v>
          </cell>
          <cell r="H1660">
            <v>6483</v>
          </cell>
        </row>
        <row r="1661">
          <cell r="G1661">
            <v>135698</v>
          </cell>
          <cell r="H1661">
            <v>6483</v>
          </cell>
        </row>
        <row r="1662">
          <cell r="G1662">
            <v>135698</v>
          </cell>
          <cell r="H1662">
            <v>6483</v>
          </cell>
        </row>
        <row r="1663">
          <cell r="G1663">
            <v>135698</v>
          </cell>
          <cell r="H1663">
            <v>6483</v>
          </cell>
        </row>
        <row r="1664">
          <cell r="G1664">
            <v>135698</v>
          </cell>
          <cell r="H1664">
            <v>6483</v>
          </cell>
        </row>
        <row r="1665">
          <cell r="G1665">
            <v>135698</v>
          </cell>
          <cell r="H1665">
            <v>6483</v>
          </cell>
        </row>
        <row r="1666">
          <cell r="G1666">
            <v>135698</v>
          </cell>
          <cell r="H1666">
            <v>6483</v>
          </cell>
        </row>
        <row r="1667">
          <cell r="G1667">
            <v>135698</v>
          </cell>
          <cell r="H1667">
            <v>6483</v>
          </cell>
        </row>
        <row r="1668">
          <cell r="G1668">
            <v>135698</v>
          </cell>
          <cell r="H1668">
            <v>6483</v>
          </cell>
        </row>
        <row r="1669">
          <cell r="G1669">
            <v>135698</v>
          </cell>
          <cell r="H1669">
            <v>6483</v>
          </cell>
        </row>
        <row r="1670">
          <cell r="G1670">
            <v>135698</v>
          </cell>
          <cell r="H1670">
            <v>6483</v>
          </cell>
        </row>
        <row r="1671">
          <cell r="G1671">
            <v>135698</v>
          </cell>
          <cell r="H1671">
            <v>6483</v>
          </cell>
        </row>
        <row r="1672">
          <cell r="G1672">
            <v>135698</v>
          </cell>
          <cell r="H1672">
            <v>6483</v>
          </cell>
        </row>
        <row r="1673">
          <cell r="G1673">
            <v>135698</v>
          </cell>
          <cell r="H1673">
            <v>6483</v>
          </cell>
        </row>
        <row r="1674">
          <cell r="G1674">
            <v>135698</v>
          </cell>
          <cell r="H1674">
            <v>6483</v>
          </cell>
        </row>
        <row r="1675">
          <cell r="G1675">
            <v>135698</v>
          </cell>
          <cell r="H1675">
            <v>6483</v>
          </cell>
        </row>
        <row r="1676">
          <cell r="G1676">
            <v>135698</v>
          </cell>
          <cell r="H1676">
            <v>6483</v>
          </cell>
        </row>
        <row r="1677">
          <cell r="G1677">
            <v>135698</v>
          </cell>
          <cell r="H1677">
            <v>6483</v>
          </cell>
        </row>
        <row r="1678">
          <cell r="G1678">
            <v>135698</v>
          </cell>
          <cell r="H1678">
            <v>6483</v>
          </cell>
        </row>
        <row r="1679">
          <cell r="G1679">
            <v>135698</v>
          </cell>
          <cell r="H1679">
            <v>6483</v>
          </cell>
        </row>
        <row r="1680">
          <cell r="G1680">
            <v>135698</v>
          </cell>
          <cell r="H1680">
            <v>6483</v>
          </cell>
        </row>
        <row r="1681">
          <cell r="G1681">
            <v>135698</v>
          </cell>
          <cell r="H1681">
            <v>6483</v>
          </cell>
        </row>
        <row r="1682">
          <cell r="G1682">
            <v>135698</v>
          </cell>
          <cell r="H1682">
            <v>6483</v>
          </cell>
        </row>
        <row r="1683">
          <cell r="G1683">
            <v>135698</v>
          </cell>
          <cell r="H1683">
            <v>6483</v>
          </cell>
        </row>
        <row r="1684">
          <cell r="G1684">
            <v>135698</v>
          </cell>
          <cell r="H1684">
            <v>6483</v>
          </cell>
        </row>
        <row r="1685">
          <cell r="G1685">
            <v>135698</v>
          </cell>
          <cell r="H1685">
            <v>6483</v>
          </cell>
        </row>
        <row r="1686">
          <cell r="G1686">
            <v>135698</v>
          </cell>
          <cell r="H1686">
            <v>6483</v>
          </cell>
        </row>
        <row r="1687">
          <cell r="G1687">
            <v>135698</v>
          </cell>
          <cell r="H1687">
            <v>6483</v>
          </cell>
        </row>
        <row r="1688">
          <cell r="G1688">
            <v>135698</v>
          </cell>
          <cell r="H1688">
            <v>6483</v>
          </cell>
        </row>
        <row r="1689">
          <cell r="G1689">
            <v>135698</v>
          </cell>
          <cell r="H1689">
            <v>6483</v>
          </cell>
        </row>
        <row r="1690">
          <cell r="G1690">
            <v>135698</v>
          </cell>
          <cell r="H1690">
            <v>6483</v>
          </cell>
        </row>
        <row r="1691">
          <cell r="G1691">
            <v>135698</v>
          </cell>
          <cell r="H1691">
            <v>6483</v>
          </cell>
        </row>
        <row r="1692">
          <cell r="G1692">
            <v>135698</v>
          </cell>
          <cell r="H1692">
            <v>6483</v>
          </cell>
        </row>
        <row r="1693">
          <cell r="G1693">
            <v>135698</v>
          </cell>
          <cell r="H1693">
            <v>6483</v>
          </cell>
        </row>
        <row r="1694">
          <cell r="G1694">
            <v>135698</v>
          </cell>
          <cell r="H1694">
            <v>6483</v>
          </cell>
        </row>
        <row r="1695">
          <cell r="G1695">
            <v>135698</v>
          </cell>
          <cell r="H1695">
            <v>6483</v>
          </cell>
        </row>
        <row r="1696">
          <cell r="G1696">
            <v>135698</v>
          </cell>
          <cell r="H1696">
            <v>6483</v>
          </cell>
        </row>
        <row r="1697">
          <cell r="G1697">
            <v>135698</v>
          </cell>
          <cell r="H1697">
            <v>6483</v>
          </cell>
        </row>
        <row r="1698">
          <cell r="G1698">
            <v>135698</v>
          </cell>
          <cell r="H1698">
            <v>6483</v>
          </cell>
        </row>
        <row r="1699">
          <cell r="G1699">
            <v>135698</v>
          </cell>
          <cell r="H1699">
            <v>6483</v>
          </cell>
        </row>
        <row r="1700">
          <cell r="G1700">
            <v>135698</v>
          </cell>
          <cell r="H1700">
            <v>6483</v>
          </cell>
        </row>
        <row r="1701">
          <cell r="G1701">
            <v>135698</v>
          </cell>
          <cell r="H1701">
            <v>6483</v>
          </cell>
        </row>
        <row r="1702">
          <cell r="G1702">
            <v>135698</v>
          </cell>
          <cell r="H1702">
            <v>6483</v>
          </cell>
        </row>
        <row r="1703">
          <cell r="G1703">
            <v>135698</v>
          </cell>
          <cell r="H1703">
            <v>6483</v>
          </cell>
        </row>
        <row r="1704">
          <cell r="G1704">
            <v>135698</v>
          </cell>
          <cell r="H1704">
            <v>6483</v>
          </cell>
        </row>
        <row r="1705">
          <cell r="G1705">
            <v>135698</v>
          </cell>
          <cell r="H1705">
            <v>6483</v>
          </cell>
        </row>
        <row r="1706">
          <cell r="G1706">
            <v>135698</v>
          </cell>
          <cell r="H1706">
            <v>6483</v>
          </cell>
        </row>
        <row r="1707">
          <cell r="G1707">
            <v>135698</v>
          </cell>
          <cell r="H1707">
            <v>6483</v>
          </cell>
        </row>
        <row r="1708">
          <cell r="G1708">
            <v>135698</v>
          </cell>
          <cell r="H1708">
            <v>6483</v>
          </cell>
        </row>
        <row r="1709">
          <cell r="G1709">
            <v>135698</v>
          </cell>
          <cell r="H1709">
            <v>6483</v>
          </cell>
        </row>
        <row r="1710">
          <cell r="G1710">
            <v>135698</v>
          </cell>
          <cell r="H1710">
            <v>6483</v>
          </cell>
        </row>
        <row r="1711">
          <cell r="G1711">
            <v>135698</v>
          </cell>
          <cell r="H1711">
            <v>6483</v>
          </cell>
        </row>
        <row r="1712">
          <cell r="G1712">
            <v>135698</v>
          </cell>
          <cell r="H1712">
            <v>6483</v>
          </cell>
        </row>
        <row r="1713">
          <cell r="G1713">
            <v>135698</v>
          </cell>
          <cell r="H1713">
            <v>6483</v>
          </cell>
        </row>
        <row r="1714">
          <cell r="G1714">
            <v>135698</v>
          </cell>
          <cell r="H1714">
            <v>6483</v>
          </cell>
        </row>
        <row r="1715">
          <cell r="G1715">
            <v>135698</v>
          </cell>
          <cell r="H1715">
            <v>6483</v>
          </cell>
        </row>
        <row r="1716">
          <cell r="G1716">
            <v>135698</v>
          </cell>
          <cell r="H1716">
            <v>6483</v>
          </cell>
        </row>
        <row r="1717">
          <cell r="G1717">
            <v>135698</v>
          </cell>
          <cell r="H1717">
            <v>6483</v>
          </cell>
        </row>
        <row r="1718">
          <cell r="G1718">
            <v>135698</v>
          </cell>
          <cell r="H1718">
            <v>6483</v>
          </cell>
        </row>
        <row r="1719">
          <cell r="G1719">
            <v>135698</v>
          </cell>
          <cell r="H1719">
            <v>6483</v>
          </cell>
        </row>
        <row r="1720">
          <cell r="G1720">
            <v>135698</v>
          </cell>
          <cell r="H1720">
            <v>6483</v>
          </cell>
        </row>
        <row r="1721">
          <cell r="G1721">
            <v>135698</v>
          </cell>
          <cell r="H1721">
            <v>6483</v>
          </cell>
        </row>
        <row r="1722">
          <cell r="G1722">
            <v>135698</v>
          </cell>
          <cell r="H1722">
            <v>6483</v>
          </cell>
        </row>
        <row r="1723">
          <cell r="G1723">
            <v>135698</v>
          </cell>
          <cell r="H1723">
            <v>6483</v>
          </cell>
        </row>
        <row r="1724">
          <cell r="G1724">
            <v>135698</v>
          </cell>
          <cell r="H1724">
            <v>6483</v>
          </cell>
        </row>
        <row r="1725">
          <cell r="G1725">
            <v>135698</v>
          </cell>
          <cell r="H1725">
            <v>6483</v>
          </cell>
        </row>
        <row r="1726">
          <cell r="G1726">
            <v>135698</v>
          </cell>
          <cell r="H1726">
            <v>6483</v>
          </cell>
        </row>
        <row r="1727">
          <cell r="G1727">
            <v>135698</v>
          </cell>
          <cell r="H1727">
            <v>6483</v>
          </cell>
        </row>
        <row r="1728">
          <cell r="G1728">
            <v>135698</v>
          </cell>
          <cell r="H1728">
            <v>6483</v>
          </cell>
        </row>
        <row r="1729">
          <cell r="G1729">
            <v>135698</v>
          </cell>
          <cell r="H1729">
            <v>6483</v>
          </cell>
        </row>
        <row r="1730">
          <cell r="G1730">
            <v>135628</v>
          </cell>
          <cell r="H1730">
            <v>6389</v>
          </cell>
        </row>
        <row r="1731">
          <cell r="G1731">
            <v>135628</v>
          </cell>
          <cell r="H1731">
            <v>6389</v>
          </cell>
        </row>
        <row r="1732">
          <cell r="G1732">
            <v>135628</v>
          </cell>
          <cell r="H1732">
            <v>6389</v>
          </cell>
        </row>
        <row r="1733">
          <cell r="G1733">
            <v>135628</v>
          </cell>
          <cell r="H1733">
            <v>6389</v>
          </cell>
        </row>
        <row r="1734">
          <cell r="G1734">
            <v>135628</v>
          </cell>
          <cell r="H1734">
            <v>6389</v>
          </cell>
        </row>
        <row r="1735">
          <cell r="G1735">
            <v>135628</v>
          </cell>
          <cell r="H1735">
            <v>6389</v>
          </cell>
        </row>
        <row r="1736">
          <cell r="G1736">
            <v>135628</v>
          </cell>
          <cell r="H1736">
            <v>6389</v>
          </cell>
        </row>
        <row r="1737">
          <cell r="G1737">
            <v>135628</v>
          </cell>
          <cell r="H1737">
            <v>6389</v>
          </cell>
        </row>
        <row r="1738">
          <cell r="G1738">
            <v>135628</v>
          </cell>
          <cell r="H1738">
            <v>6389</v>
          </cell>
        </row>
        <row r="1739">
          <cell r="G1739">
            <v>135628</v>
          </cell>
          <cell r="H1739">
            <v>6389</v>
          </cell>
        </row>
        <row r="1740">
          <cell r="G1740">
            <v>135628</v>
          </cell>
          <cell r="H1740">
            <v>6389</v>
          </cell>
        </row>
        <row r="1741">
          <cell r="G1741">
            <v>135628</v>
          </cell>
          <cell r="H1741">
            <v>6389</v>
          </cell>
        </row>
        <row r="1742">
          <cell r="G1742">
            <v>135628</v>
          </cell>
          <cell r="H1742">
            <v>6389</v>
          </cell>
        </row>
        <row r="1743">
          <cell r="G1743">
            <v>135628</v>
          </cell>
          <cell r="H1743">
            <v>6389</v>
          </cell>
        </row>
        <row r="1744">
          <cell r="G1744">
            <v>135628</v>
          </cell>
          <cell r="H1744">
            <v>6389</v>
          </cell>
        </row>
        <row r="1745">
          <cell r="G1745">
            <v>135628</v>
          </cell>
          <cell r="H1745">
            <v>6389</v>
          </cell>
        </row>
        <row r="1746">
          <cell r="G1746">
            <v>135628</v>
          </cell>
          <cell r="H1746">
            <v>6389</v>
          </cell>
        </row>
        <row r="1747">
          <cell r="G1747">
            <v>135628</v>
          </cell>
          <cell r="H1747">
            <v>6389</v>
          </cell>
        </row>
        <row r="1748">
          <cell r="G1748">
            <v>135628</v>
          </cell>
          <cell r="H1748">
            <v>6389</v>
          </cell>
        </row>
        <row r="1749">
          <cell r="G1749">
            <v>135628</v>
          </cell>
          <cell r="H1749">
            <v>6389</v>
          </cell>
        </row>
        <row r="1750">
          <cell r="G1750">
            <v>135628</v>
          </cell>
          <cell r="H1750">
            <v>6389</v>
          </cell>
        </row>
        <row r="1751">
          <cell r="G1751">
            <v>135628</v>
          </cell>
          <cell r="H1751">
            <v>6389</v>
          </cell>
        </row>
        <row r="1752">
          <cell r="G1752">
            <v>135628</v>
          </cell>
          <cell r="H1752">
            <v>6389</v>
          </cell>
        </row>
        <row r="1753">
          <cell r="G1753">
            <v>135628</v>
          </cell>
          <cell r="H1753">
            <v>6389</v>
          </cell>
        </row>
        <row r="1754">
          <cell r="G1754">
            <v>135628</v>
          </cell>
          <cell r="H1754">
            <v>6389</v>
          </cell>
        </row>
        <row r="1755">
          <cell r="G1755">
            <v>135628</v>
          </cell>
          <cell r="H1755">
            <v>6389</v>
          </cell>
        </row>
        <row r="1756">
          <cell r="G1756">
            <v>135628</v>
          </cell>
          <cell r="H1756">
            <v>6389</v>
          </cell>
        </row>
        <row r="1757">
          <cell r="G1757">
            <v>135628</v>
          </cell>
          <cell r="H1757">
            <v>6389</v>
          </cell>
        </row>
        <row r="1758">
          <cell r="G1758">
            <v>135628</v>
          </cell>
          <cell r="H1758">
            <v>6389</v>
          </cell>
        </row>
        <row r="1759">
          <cell r="G1759">
            <v>135628</v>
          </cell>
          <cell r="H1759">
            <v>6389</v>
          </cell>
        </row>
        <row r="1760">
          <cell r="G1760">
            <v>135628</v>
          </cell>
          <cell r="H1760">
            <v>6389</v>
          </cell>
        </row>
        <row r="1761">
          <cell r="G1761">
            <v>135628</v>
          </cell>
          <cell r="H1761">
            <v>6389</v>
          </cell>
        </row>
        <row r="1762">
          <cell r="G1762">
            <v>135628</v>
          </cell>
          <cell r="H1762">
            <v>6389</v>
          </cell>
        </row>
        <row r="1763">
          <cell r="G1763">
            <v>135628</v>
          </cell>
          <cell r="H1763">
            <v>6389</v>
          </cell>
        </row>
        <row r="1764">
          <cell r="G1764">
            <v>135628</v>
          </cell>
          <cell r="H1764">
            <v>6389</v>
          </cell>
        </row>
        <row r="1765">
          <cell r="G1765">
            <v>135628</v>
          </cell>
          <cell r="H1765">
            <v>6389</v>
          </cell>
        </row>
        <row r="1766">
          <cell r="G1766">
            <v>135628</v>
          </cell>
          <cell r="H1766">
            <v>6389</v>
          </cell>
        </row>
        <row r="1767">
          <cell r="G1767">
            <v>135628</v>
          </cell>
          <cell r="H1767">
            <v>6389</v>
          </cell>
        </row>
        <row r="1768">
          <cell r="G1768">
            <v>135628</v>
          </cell>
          <cell r="H1768">
            <v>6389</v>
          </cell>
        </row>
        <row r="1769">
          <cell r="G1769">
            <v>135628</v>
          </cell>
          <cell r="H1769">
            <v>6389</v>
          </cell>
        </row>
        <row r="1770">
          <cell r="G1770">
            <v>135628</v>
          </cell>
          <cell r="H1770">
            <v>6389</v>
          </cell>
        </row>
        <row r="1771">
          <cell r="G1771">
            <v>135628</v>
          </cell>
          <cell r="H1771">
            <v>6389</v>
          </cell>
        </row>
        <row r="1772">
          <cell r="G1772">
            <v>135628</v>
          </cell>
          <cell r="H1772">
            <v>6389</v>
          </cell>
        </row>
        <row r="1773">
          <cell r="G1773">
            <v>135628</v>
          </cell>
          <cell r="H1773">
            <v>6389</v>
          </cell>
        </row>
        <row r="1774">
          <cell r="G1774">
            <v>135628</v>
          </cell>
          <cell r="H1774">
            <v>6389</v>
          </cell>
        </row>
        <row r="1775">
          <cell r="G1775">
            <v>135628</v>
          </cell>
          <cell r="H1775">
            <v>6389</v>
          </cell>
        </row>
        <row r="1776">
          <cell r="G1776">
            <v>135628</v>
          </cell>
          <cell r="H1776">
            <v>6389</v>
          </cell>
        </row>
        <row r="1777">
          <cell r="G1777">
            <v>135628</v>
          </cell>
          <cell r="H1777">
            <v>6389</v>
          </cell>
        </row>
        <row r="1778">
          <cell r="G1778">
            <v>135628</v>
          </cell>
          <cell r="H1778">
            <v>6389</v>
          </cell>
        </row>
        <row r="1779">
          <cell r="G1779">
            <v>135628</v>
          </cell>
          <cell r="H1779">
            <v>6389</v>
          </cell>
        </row>
        <row r="1780">
          <cell r="G1780">
            <v>135628</v>
          </cell>
          <cell r="H1780">
            <v>6389</v>
          </cell>
        </row>
        <row r="1781">
          <cell r="G1781">
            <v>135628</v>
          </cell>
          <cell r="H1781">
            <v>6389</v>
          </cell>
        </row>
        <row r="1782">
          <cell r="G1782">
            <v>135628</v>
          </cell>
          <cell r="H1782">
            <v>6389</v>
          </cell>
        </row>
        <row r="1783">
          <cell r="G1783">
            <v>135628</v>
          </cell>
          <cell r="H1783">
            <v>6389</v>
          </cell>
        </row>
        <row r="1784">
          <cell r="G1784">
            <v>135628</v>
          </cell>
          <cell r="H1784">
            <v>6389</v>
          </cell>
        </row>
        <row r="1785">
          <cell r="G1785">
            <v>135628</v>
          </cell>
          <cell r="H1785">
            <v>6389</v>
          </cell>
        </row>
        <row r="1786">
          <cell r="G1786">
            <v>135628</v>
          </cell>
          <cell r="H1786">
            <v>6389</v>
          </cell>
        </row>
        <row r="1787">
          <cell r="G1787">
            <v>135628</v>
          </cell>
          <cell r="H1787">
            <v>6389</v>
          </cell>
        </row>
        <row r="1788">
          <cell r="G1788">
            <v>135628</v>
          </cell>
          <cell r="H1788">
            <v>6389</v>
          </cell>
        </row>
        <row r="1789">
          <cell r="G1789">
            <v>135628</v>
          </cell>
          <cell r="H1789">
            <v>6389</v>
          </cell>
        </row>
        <row r="1790">
          <cell r="G1790">
            <v>135628</v>
          </cell>
          <cell r="H1790">
            <v>6389</v>
          </cell>
        </row>
        <row r="1791">
          <cell r="G1791">
            <v>135628</v>
          </cell>
          <cell r="H1791">
            <v>6389</v>
          </cell>
        </row>
        <row r="1792">
          <cell r="G1792">
            <v>135628</v>
          </cell>
          <cell r="H1792">
            <v>6389</v>
          </cell>
        </row>
        <row r="1793">
          <cell r="G1793">
            <v>135628</v>
          </cell>
          <cell r="H1793">
            <v>6389</v>
          </cell>
        </row>
        <row r="1794">
          <cell r="G1794">
            <v>135628</v>
          </cell>
          <cell r="H1794">
            <v>6389</v>
          </cell>
        </row>
        <row r="1795">
          <cell r="G1795">
            <v>135628</v>
          </cell>
          <cell r="H1795">
            <v>6389</v>
          </cell>
        </row>
        <row r="1796">
          <cell r="G1796">
            <v>135628</v>
          </cell>
          <cell r="H1796">
            <v>6389</v>
          </cell>
        </row>
        <row r="1797">
          <cell r="G1797">
            <v>135628</v>
          </cell>
          <cell r="H1797">
            <v>6389</v>
          </cell>
        </row>
        <row r="1798">
          <cell r="G1798">
            <v>135628</v>
          </cell>
          <cell r="H1798">
            <v>6389</v>
          </cell>
        </row>
        <row r="1799">
          <cell r="G1799">
            <v>135628</v>
          </cell>
          <cell r="H1799">
            <v>6389</v>
          </cell>
        </row>
        <row r="1800">
          <cell r="G1800">
            <v>135628</v>
          </cell>
          <cell r="H1800">
            <v>6389</v>
          </cell>
        </row>
        <row r="1801">
          <cell r="G1801">
            <v>135628</v>
          </cell>
          <cell r="H1801">
            <v>6389</v>
          </cell>
        </row>
        <row r="1802">
          <cell r="G1802">
            <v>135628</v>
          </cell>
          <cell r="H1802">
            <v>6389</v>
          </cell>
        </row>
        <row r="1803">
          <cell r="G1803">
            <v>135628</v>
          </cell>
          <cell r="H1803">
            <v>6389</v>
          </cell>
        </row>
        <row r="1804">
          <cell r="G1804">
            <v>135628</v>
          </cell>
          <cell r="H1804">
            <v>6389</v>
          </cell>
        </row>
        <row r="1805">
          <cell r="G1805">
            <v>135628</v>
          </cell>
          <cell r="H1805">
            <v>6389</v>
          </cell>
        </row>
        <row r="1806">
          <cell r="G1806">
            <v>135628</v>
          </cell>
          <cell r="H1806">
            <v>6389</v>
          </cell>
        </row>
        <row r="1807">
          <cell r="G1807">
            <v>135628</v>
          </cell>
          <cell r="H1807">
            <v>6389</v>
          </cell>
        </row>
        <row r="1808">
          <cell r="G1808">
            <v>135628</v>
          </cell>
          <cell r="H1808">
            <v>6389</v>
          </cell>
        </row>
        <row r="1809">
          <cell r="G1809">
            <v>135628</v>
          </cell>
          <cell r="H1809">
            <v>6389</v>
          </cell>
        </row>
        <row r="1810">
          <cell r="G1810">
            <v>135628</v>
          </cell>
          <cell r="H1810">
            <v>6389</v>
          </cell>
        </row>
        <row r="1811">
          <cell r="G1811">
            <v>135628</v>
          </cell>
          <cell r="H1811">
            <v>6389</v>
          </cell>
        </row>
        <row r="1812">
          <cell r="G1812">
            <v>135628</v>
          </cell>
          <cell r="H1812">
            <v>6389</v>
          </cell>
        </row>
        <row r="1813">
          <cell r="G1813">
            <v>135628</v>
          </cell>
          <cell r="H1813">
            <v>6389</v>
          </cell>
        </row>
        <row r="1814">
          <cell r="G1814">
            <v>135628</v>
          </cell>
          <cell r="H1814">
            <v>6389</v>
          </cell>
        </row>
        <row r="1815">
          <cell r="G1815">
            <v>135628</v>
          </cell>
          <cell r="H1815">
            <v>6389</v>
          </cell>
        </row>
        <row r="1816">
          <cell r="G1816">
            <v>135628</v>
          </cell>
          <cell r="H1816">
            <v>6389</v>
          </cell>
        </row>
        <row r="1817">
          <cell r="G1817">
            <v>135628</v>
          </cell>
          <cell r="H1817">
            <v>6389</v>
          </cell>
        </row>
        <row r="1818">
          <cell r="G1818">
            <v>135628</v>
          </cell>
          <cell r="H1818">
            <v>6389</v>
          </cell>
        </row>
        <row r="1819">
          <cell r="G1819">
            <v>135628</v>
          </cell>
          <cell r="H1819">
            <v>6389</v>
          </cell>
        </row>
        <row r="1820">
          <cell r="G1820">
            <v>135628</v>
          </cell>
          <cell r="H1820">
            <v>6389</v>
          </cell>
        </row>
        <row r="1821">
          <cell r="G1821">
            <v>135628</v>
          </cell>
          <cell r="H1821">
            <v>6389</v>
          </cell>
        </row>
        <row r="1822">
          <cell r="G1822">
            <v>135628</v>
          </cell>
          <cell r="H1822">
            <v>6389</v>
          </cell>
        </row>
        <row r="1823">
          <cell r="G1823">
            <v>135628</v>
          </cell>
          <cell r="H1823">
            <v>6389</v>
          </cell>
        </row>
        <row r="1824">
          <cell r="G1824">
            <v>135628</v>
          </cell>
          <cell r="H1824">
            <v>6389</v>
          </cell>
        </row>
        <row r="1825">
          <cell r="G1825">
            <v>135628</v>
          </cell>
          <cell r="H1825">
            <v>6389</v>
          </cell>
        </row>
        <row r="1826">
          <cell r="G1826">
            <v>135628</v>
          </cell>
          <cell r="H1826">
            <v>6389</v>
          </cell>
        </row>
        <row r="1827">
          <cell r="G1827">
            <v>135628</v>
          </cell>
          <cell r="H1827">
            <v>6389</v>
          </cell>
        </row>
        <row r="1828">
          <cell r="G1828">
            <v>135628</v>
          </cell>
          <cell r="H1828">
            <v>6389</v>
          </cell>
        </row>
        <row r="1829">
          <cell r="G1829">
            <v>135628</v>
          </cell>
          <cell r="H1829">
            <v>6389</v>
          </cell>
        </row>
        <row r="1830">
          <cell r="G1830">
            <v>135628</v>
          </cell>
          <cell r="H1830">
            <v>6389</v>
          </cell>
        </row>
        <row r="1831">
          <cell r="G1831">
            <v>135628</v>
          </cell>
          <cell r="H1831">
            <v>6389</v>
          </cell>
        </row>
        <row r="1832">
          <cell r="G1832">
            <v>135628</v>
          </cell>
          <cell r="H1832">
            <v>6389</v>
          </cell>
        </row>
        <row r="1833">
          <cell r="G1833">
            <v>135628</v>
          </cell>
          <cell r="H1833">
            <v>6389</v>
          </cell>
        </row>
        <row r="1834">
          <cell r="G1834">
            <v>135628</v>
          </cell>
          <cell r="H1834">
            <v>6389</v>
          </cell>
        </row>
        <row r="1835">
          <cell r="G1835">
            <v>135628</v>
          </cell>
          <cell r="H1835">
            <v>6389</v>
          </cell>
        </row>
        <row r="1836">
          <cell r="G1836">
            <v>135628</v>
          </cell>
          <cell r="H1836">
            <v>6389</v>
          </cell>
        </row>
        <row r="1837">
          <cell r="G1837">
            <v>135628</v>
          </cell>
          <cell r="H1837">
            <v>6389</v>
          </cell>
        </row>
        <row r="1838">
          <cell r="G1838">
            <v>135628</v>
          </cell>
          <cell r="H1838">
            <v>6389</v>
          </cell>
        </row>
        <row r="1839">
          <cell r="G1839">
            <v>135628</v>
          </cell>
          <cell r="H1839">
            <v>6389</v>
          </cell>
        </row>
        <row r="1840">
          <cell r="G1840">
            <v>135628</v>
          </cell>
          <cell r="H1840">
            <v>6389</v>
          </cell>
        </row>
        <row r="1841">
          <cell r="G1841">
            <v>135628</v>
          </cell>
          <cell r="H1841">
            <v>6389</v>
          </cell>
        </row>
        <row r="1842">
          <cell r="G1842">
            <v>135628</v>
          </cell>
          <cell r="H1842">
            <v>6389</v>
          </cell>
        </row>
        <row r="1843">
          <cell r="G1843">
            <v>135628</v>
          </cell>
          <cell r="H1843">
            <v>6389</v>
          </cell>
        </row>
        <row r="1844">
          <cell r="G1844">
            <v>135628</v>
          </cell>
          <cell r="H1844">
            <v>6389</v>
          </cell>
        </row>
        <row r="1845">
          <cell r="G1845">
            <v>135628</v>
          </cell>
          <cell r="H1845">
            <v>6389</v>
          </cell>
        </row>
        <row r="1846">
          <cell r="G1846">
            <v>135628</v>
          </cell>
          <cell r="H1846">
            <v>6389</v>
          </cell>
        </row>
        <row r="1847">
          <cell r="G1847">
            <v>135628</v>
          </cell>
          <cell r="H1847">
            <v>6389</v>
          </cell>
        </row>
        <row r="1848">
          <cell r="G1848">
            <v>135628</v>
          </cell>
          <cell r="H1848">
            <v>6389</v>
          </cell>
        </row>
        <row r="1849">
          <cell r="G1849">
            <v>135628</v>
          </cell>
          <cell r="H1849">
            <v>6389</v>
          </cell>
        </row>
        <row r="1850">
          <cell r="G1850">
            <v>135628</v>
          </cell>
          <cell r="H1850">
            <v>6389</v>
          </cell>
        </row>
        <row r="1851">
          <cell r="G1851">
            <v>135628</v>
          </cell>
          <cell r="H1851">
            <v>6389</v>
          </cell>
        </row>
        <row r="1852">
          <cell r="G1852">
            <v>135628</v>
          </cell>
          <cell r="H1852">
            <v>6389</v>
          </cell>
        </row>
        <row r="1853">
          <cell r="G1853">
            <v>135628</v>
          </cell>
          <cell r="H1853">
            <v>6389</v>
          </cell>
        </row>
        <row r="1854">
          <cell r="G1854">
            <v>135628</v>
          </cell>
          <cell r="H1854">
            <v>6389</v>
          </cell>
        </row>
        <row r="1855">
          <cell r="G1855">
            <v>135628</v>
          </cell>
          <cell r="H1855">
            <v>6389</v>
          </cell>
        </row>
        <row r="1856">
          <cell r="G1856">
            <v>135628</v>
          </cell>
          <cell r="H1856">
            <v>6389</v>
          </cell>
        </row>
        <row r="1857">
          <cell r="G1857">
            <v>135628</v>
          </cell>
          <cell r="H1857">
            <v>6389</v>
          </cell>
        </row>
        <row r="1858">
          <cell r="G1858">
            <v>135628</v>
          </cell>
          <cell r="H1858">
            <v>6389</v>
          </cell>
        </row>
        <row r="1859">
          <cell r="G1859">
            <v>135628</v>
          </cell>
          <cell r="H1859">
            <v>6389</v>
          </cell>
        </row>
        <row r="1860">
          <cell r="G1860">
            <v>135628</v>
          </cell>
          <cell r="H1860">
            <v>6389</v>
          </cell>
        </row>
        <row r="1861">
          <cell r="G1861">
            <v>135628</v>
          </cell>
          <cell r="H1861">
            <v>6389</v>
          </cell>
        </row>
        <row r="1862">
          <cell r="G1862">
            <v>135628</v>
          </cell>
          <cell r="H1862">
            <v>6389</v>
          </cell>
        </row>
        <row r="1863">
          <cell r="G1863">
            <v>135628</v>
          </cell>
          <cell r="H1863">
            <v>6389</v>
          </cell>
        </row>
        <row r="1864">
          <cell r="G1864">
            <v>135628</v>
          </cell>
          <cell r="H1864">
            <v>6389</v>
          </cell>
        </row>
        <row r="1865">
          <cell r="G1865">
            <v>135628</v>
          </cell>
          <cell r="H1865">
            <v>6389</v>
          </cell>
        </row>
        <row r="1866">
          <cell r="G1866">
            <v>135628</v>
          </cell>
          <cell r="H1866">
            <v>6389</v>
          </cell>
        </row>
        <row r="1867">
          <cell r="G1867">
            <v>135628</v>
          </cell>
          <cell r="H1867">
            <v>6389</v>
          </cell>
        </row>
        <row r="1868">
          <cell r="G1868">
            <v>135628</v>
          </cell>
          <cell r="H1868">
            <v>6389</v>
          </cell>
        </row>
        <row r="1869">
          <cell r="G1869">
            <v>135628</v>
          </cell>
          <cell r="H1869">
            <v>6389</v>
          </cell>
        </row>
        <row r="1870">
          <cell r="G1870">
            <v>135628</v>
          </cell>
          <cell r="H1870">
            <v>6389</v>
          </cell>
        </row>
        <row r="1871">
          <cell r="G1871">
            <v>135628</v>
          </cell>
          <cell r="H1871">
            <v>6389</v>
          </cell>
        </row>
        <row r="1872">
          <cell r="G1872">
            <v>135628</v>
          </cell>
          <cell r="H1872">
            <v>6389</v>
          </cell>
        </row>
        <row r="1873">
          <cell r="G1873">
            <v>135628</v>
          </cell>
          <cell r="H1873">
            <v>6389</v>
          </cell>
        </row>
        <row r="1874">
          <cell r="G1874">
            <v>135628</v>
          </cell>
          <cell r="H1874">
            <v>6389</v>
          </cell>
        </row>
        <row r="1875">
          <cell r="G1875">
            <v>135628</v>
          </cell>
          <cell r="H1875">
            <v>6389</v>
          </cell>
        </row>
        <row r="1876">
          <cell r="G1876">
            <v>135628</v>
          </cell>
          <cell r="H1876">
            <v>6389</v>
          </cell>
        </row>
        <row r="1877">
          <cell r="G1877">
            <v>135628</v>
          </cell>
          <cell r="H1877">
            <v>6389</v>
          </cell>
        </row>
        <row r="1878">
          <cell r="G1878">
            <v>135628</v>
          </cell>
          <cell r="H1878">
            <v>6389</v>
          </cell>
        </row>
        <row r="1879">
          <cell r="G1879">
            <v>135628</v>
          </cell>
          <cell r="H1879">
            <v>6389</v>
          </cell>
        </row>
        <row r="1880">
          <cell r="G1880">
            <v>135628</v>
          </cell>
          <cell r="H1880">
            <v>6389</v>
          </cell>
        </row>
        <row r="1881">
          <cell r="G1881">
            <v>135628</v>
          </cell>
          <cell r="H1881">
            <v>6389</v>
          </cell>
        </row>
        <row r="1882">
          <cell r="G1882">
            <v>135628</v>
          </cell>
          <cell r="H1882">
            <v>6389</v>
          </cell>
        </row>
        <row r="1883">
          <cell r="G1883">
            <v>135628</v>
          </cell>
          <cell r="H1883">
            <v>6389</v>
          </cell>
        </row>
        <row r="1884">
          <cell r="G1884">
            <v>135628</v>
          </cell>
          <cell r="H1884">
            <v>6389</v>
          </cell>
        </row>
        <row r="1885">
          <cell r="G1885">
            <v>135628</v>
          </cell>
          <cell r="H1885">
            <v>6389</v>
          </cell>
        </row>
        <row r="1886">
          <cell r="G1886">
            <v>135628</v>
          </cell>
          <cell r="H1886">
            <v>6389</v>
          </cell>
        </row>
        <row r="1887">
          <cell r="G1887">
            <v>135628</v>
          </cell>
          <cell r="H1887">
            <v>6389</v>
          </cell>
        </row>
        <row r="1888">
          <cell r="G1888">
            <v>135628</v>
          </cell>
          <cell r="H1888">
            <v>6389</v>
          </cell>
        </row>
        <row r="1889">
          <cell r="G1889">
            <v>135628</v>
          </cell>
          <cell r="H1889">
            <v>6389</v>
          </cell>
        </row>
        <row r="1890">
          <cell r="G1890">
            <v>135628</v>
          </cell>
          <cell r="H1890">
            <v>6389</v>
          </cell>
        </row>
        <row r="1891">
          <cell r="G1891">
            <v>135628</v>
          </cell>
          <cell r="H1891">
            <v>6389</v>
          </cell>
        </row>
        <row r="1892">
          <cell r="G1892">
            <v>135628</v>
          </cell>
          <cell r="H1892">
            <v>6389</v>
          </cell>
        </row>
        <row r="1893">
          <cell r="G1893">
            <v>135628</v>
          </cell>
          <cell r="H1893">
            <v>6389</v>
          </cell>
        </row>
        <row r="1894">
          <cell r="G1894">
            <v>135628</v>
          </cell>
          <cell r="H1894">
            <v>6389</v>
          </cell>
        </row>
        <row r="1895">
          <cell r="G1895">
            <v>135629</v>
          </cell>
          <cell r="H1895">
            <v>6426</v>
          </cell>
        </row>
        <row r="1896">
          <cell r="G1896">
            <v>135629</v>
          </cell>
          <cell r="H1896">
            <v>6426</v>
          </cell>
        </row>
        <row r="1897">
          <cell r="G1897">
            <v>135629</v>
          </cell>
          <cell r="H1897">
            <v>6426</v>
          </cell>
        </row>
        <row r="1898">
          <cell r="G1898">
            <v>135629</v>
          </cell>
          <cell r="H1898">
            <v>6426</v>
          </cell>
        </row>
        <row r="1899">
          <cell r="G1899">
            <v>135629</v>
          </cell>
          <cell r="H1899">
            <v>6426</v>
          </cell>
        </row>
        <row r="1900">
          <cell r="G1900">
            <v>135629</v>
          </cell>
          <cell r="H1900">
            <v>6426</v>
          </cell>
        </row>
        <row r="1901">
          <cell r="G1901">
            <v>135629</v>
          </cell>
          <cell r="H1901">
            <v>6426</v>
          </cell>
        </row>
        <row r="1902">
          <cell r="G1902">
            <v>135629</v>
          </cell>
          <cell r="H1902">
            <v>6426</v>
          </cell>
        </row>
        <row r="1903">
          <cell r="G1903">
            <v>135629</v>
          </cell>
          <cell r="H1903">
            <v>6426</v>
          </cell>
        </row>
        <row r="1904">
          <cell r="G1904">
            <v>135629</v>
          </cell>
          <cell r="H1904">
            <v>6426</v>
          </cell>
        </row>
        <row r="1905">
          <cell r="G1905">
            <v>135629</v>
          </cell>
          <cell r="H1905">
            <v>6426</v>
          </cell>
        </row>
        <row r="1906">
          <cell r="G1906">
            <v>135629</v>
          </cell>
          <cell r="H1906">
            <v>6426</v>
          </cell>
        </row>
        <row r="1907">
          <cell r="G1907">
            <v>135629</v>
          </cell>
          <cell r="H1907">
            <v>6426</v>
          </cell>
        </row>
        <row r="1908">
          <cell r="G1908">
            <v>135629</v>
          </cell>
          <cell r="H1908">
            <v>6426</v>
          </cell>
        </row>
        <row r="1909">
          <cell r="G1909">
            <v>135629</v>
          </cell>
          <cell r="H1909">
            <v>6426</v>
          </cell>
        </row>
        <row r="1910">
          <cell r="G1910">
            <v>135629</v>
          </cell>
          <cell r="H1910">
            <v>6426</v>
          </cell>
        </row>
        <row r="1911">
          <cell r="G1911">
            <v>135629</v>
          </cell>
          <cell r="H1911">
            <v>6426</v>
          </cell>
        </row>
        <row r="1912">
          <cell r="G1912">
            <v>135629</v>
          </cell>
          <cell r="H1912">
            <v>6426</v>
          </cell>
        </row>
        <row r="1913">
          <cell r="G1913">
            <v>135629</v>
          </cell>
          <cell r="H1913">
            <v>6426</v>
          </cell>
        </row>
        <row r="1914">
          <cell r="G1914">
            <v>135629</v>
          </cell>
          <cell r="H1914">
            <v>6426</v>
          </cell>
        </row>
        <row r="1915">
          <cell r="G1915">
            <v>135629</v>
          </cell>
          <cell r="H1915">
            <v>6426</v>
          </cell>
        </row>
        <row r="1916">
          <cell r="G1916">
            <v>135629</v>
          </cell>
          <cell r="H1916">
            <v>6426</v>
          </cell>
        </row>
        <row r="1917">
          <cell r="G1917">
            <v>135629</v>
          </cell>
          <cell r="H1917">
            <v>6426</v>
          </cell>
        </row>
        <row r="1918">
          <cell r="G1918">
            <v>135629</v>
          </cell>
          <cell r="H1918">
            <v>6426</v>
          </cell>
        </row>
        <row r="1919">
          <cell r="G1919">
            <v>135629</v>
          </cell>
          <cell r="H1919">
            <v>6426</v>
          </cell>
        </row>
        <row r="1920">
          <cell r="G1920">
            <v>135629</v>
          </cell>
          <cell r="H1920">
            <v>6426</v>
          </cell>
        </row>
        <row r="1921">
          <cell r="G1921">
            <v>135629</v>
          </cell>
          <cell r="H1921">
            <v>6426</v>
          </cell>
        </row>
        <row r="1922">
          <cell r="G1922">
            <v>135629</v>
          </cell>
          <cell r="H1922">
            <v>6426</v>
          </cell>
        </row>
        <row r="1923">
          <cell r="G1923">
            <v>135629</v>
          </cell>
          <cell r="H1923">
            <v>6426</v>
          </cell>
        </row>
        <row r="1924">
          <cell r="G1924">
            <v>135629</v>
          </cell>
          <cell r="H1924">
            <v>6426</v>
          </cell>
        </row>
        <row r="1925">
          <cell r="G1925">
            <v>135629</v>
          </cell>
          <cell r="H1925">
            <v>6426</v>
          </cell>
        </row>
        <row r="1926">
          <cell r="G1926">
            <v>135629</v>
          </cell>
          <cell r="H1926">
            <v>6426</v>
          </cell>
        </row>
        <row r="1927">
          <cell r="G1927">
            <v>135629</v>
          </cell>
          <cell r="H1927">
            <v>6426</v>
          </cell>
        </row>
        <row r="1928">
          <cell r="G1928">
            <v>135629</v>
          </cell>
          <cell r="H1928">
            <v>6426</v>
          </cell>
        </row>
        <row r="1929">
          <cell r="G1929">
            <v>135629</v>
          </cell>
          <cell r="H1929">
            <v>6426</v>
          </cell>
        </row>
        <row r="1930">
          <cell r="G1930">
            <v>135629</v>
          </cell>
          <cell r="H1930">
            <v>6426</v>
          </cell>
        </row>
        <row r="1931">
          <cell r="G1931">
            <v>135629</v>
          </cell>
          <cell r="H1931">
            <v>6426</v>
          </cell>
        </row>
        <row r="1932">
          <cell r="G1932">
            <v>135629</v>
          </cell>
          <cell r="H1932">
            <v>6426</v>
          </cell>
        </row>
        <row r="1933">
          <cell r="G1933">
            <v>135629</v>
          </cell>
          <cell r="H1933">
            <v>6426</v>
          </cell>
        </row>
        <row r="1934">
          <cell r="G1934">
            <v>135629</v>
          </cell>
          <cell r="H1934">
            <v>6426</v>
          </cell>
        </row>
        <row r="1935">
          <cell r="G1935">
            <v>135629</v>
          </cell>
          <cell r="H1935">
            <v>6426</v>
          </cell>
        </row>
        <row r="1936">
          <cell r="G1936">
            <v>135629</v>
          </cell>
          <cell r="H1936">
            <v>6426</v>
          </cell>
        </row>
        <row r="1937">
          <cell r="G1937">
            <v>135629</v>
          </cell>
          <cell r="H1937">
            <v>6426</v>
          </cell>
        </row>
        <row r="1938">
          <cell r="G1938">
            <v>135629</v>
          </cell>
          <cell r="H1938">
            <v>6426</v>
          </cell>
        </row>
        <row r="1939">
          <cell r="G1939">
            <v>135629</v>
          </cell>
          <cell r="H1939">
            <v>6426</v>
          </cell>
        </row>
        <row r="1940">
          <cell r="G1940">
            <v>135629</v>
          </cell>
          <cell r="H1940">
            <v>6426</v>
          </cell>
        </row>
        <row r="1941">
          <cell r="G1941">
            <v>135629</v>
          </cell>
          <cell r="H1941">
            <v>6426</v>
          </cell>
        </row>
        <row r="1942">
          <cell r="G1942">
            <v>135629</v>
          </cell>
          <cell r="H1942">
            <v>6426</v>
          </cell>
        </row>
        <row r="1943">
          <cell r="G1943">
            <v>135629</v>
          </cell>
          <cell r="H1943">
            <v>6426</v>
          </cell>
        </row>
        <row r="1944">
          <cell r="G1944">
            <v>135629</v>
          </cell>
          <cell r="H1944">
            <v>6426</v>
          </cell>
        </row>
        <row r="1945">
          <cell r="G1945">
            <v>135629</v>
          </cell>
          <cell r="H1945">
            <v>6426</v>
          </cell>
        </row>
        <row r="1946">
          <cell r="G1946">
            <v>135629</v>
          </cell>
          <cell r="H1946">
            <v>6426</v>
          </cell>
        </row>
        <row r="1947">
          <cell r="G1947">
            <v>135629</v>
          </cell>
          <cell r="H1947">
            <v>6426</v>
          </cell>
        </row>
        <row r="1948">
          <cell r="G1948">
            <v>135629</v>
          </cell>
          <cell r="H1948">
            <v>6426</v>
          </cell>
        </row>
        <row r="1949">
          <cell r="G1949">
            <v>135629</v>
          </cell>
          <cell r="H1949">
            <v>6426</v>
          </cell>
        </row>
        <row r="1950">
          <cell r="G1950">
            <v>135629</v>
          </cell>
          <cell r="H1950">
            <v>6426</v>
          </cell>
        </row>
        <row r="1951">
          <cell r="G1951">
            <v>135629</v>
          </cell>
          <cell r="H1951">
            <v>6426</v>
          </cell>
        </row>
        <row r="1952">
          <cell r="G1952">
            <v>135629</v>
          </cell>
          <cell r="H1952">
            <v>6426</v>
          </cell>
        </row>
        <row r="1953">
          <cell r="G1953">
            <v>135629</v>
          </cell>
          <cell r="H1953">
            <v>6426</v>
          </cell>
        </row>
        <row r="1954">
          <cell r="G1954">
            <v>135629</v>
          </cell>
          <cell r="H1954">
            <v>6426</v>
          </cell>
        </row>
        <row r="1955">
          <cell r="G1955">
            <v>135629</v>
          </cell>
          <cell r="H1955">
            <v>6426</v>
          </cell>
        </row>
        <row r="1956">
          <cell r="G1956">
            <v>135629</v>
          </cell>
          <cell r="H1956">
            <v>6426</v>
          </cell>
        </row>
        <row r="1957">
          <cell r="G1957">
            <v>135629</v>
          </cell>
          <cell r="H1957">
            <v>6426</v>
          </cell>
        </row>
        <row r="1958">
          <cell r="G1958">
            <v>135629</v>
          </cell>
          <cell r="H1958">
            <v>6426</v>
          </cell>
        </row>
        <row r="1959">
          <cell r="G1959">
            <v>135629</v>
          </cell>
          <cell r="H1959">
            <v>6426</v>
          </cell>
        </row>
        <row r="1960">
          <cell r="G1960">
            <v>135629</v>
          </cell>
          <cell r="H1960">
            <v>6426</v>
          </cell>
        </row>
        <row r="1961">
          <cell r="G1961">
            <v>135629</v>
          </cell>
          <cell r="H1961">
            <v>6426</v>
          </cell>
        </row>
        <row r="1962">
          <cell r="G1962">
            <v>135629</v>
          </cell>
          <cell r="H1962">
            <v>6426</v>
          </cell>
        </row>
        <row r="1963">
          <cell r="G1963">
            <v>135629</v>
          </cell>
          <cell r="H1963">
            <v>6426</v>
          </cell>
        </row>
        <row r="1964">
          <cell r="G1964">
            <v>135629</v>
          </cell>
          <cell r="H1964">
            <v>6426</v>
          </cell>
        </row>
        <row r="1965">
          <cell r="G1965">
            <v>135629</v>
          </cell>
          <cell r="H1965">
            <v>6426</v>
          </cell>
        </row>
        <row r="1966">
          <cell r="G1966">
            <v>135629</v>
          </cell>
          <cell r="H1966">
            <v>6426</v>
          </cell>
        </row>
        <row r="1967">
          <cell r="G1967">
            <v>135629</v>
          </cell>
          <cell r="H1967">
            <v>6426</v>
          </cell>
        </row>
        <row r="1968">
          <cell r="G1968">
            <v>135629</v>
          </cell>
          <cell r="H1968">
            <v>6426</v>
          </cell>
        </row>
        <row r="1969">
          <cell r="G1969">
            <v>135629</v>
          </cell>
          <cell r="H1969">
            <v>6426</v>
          </cell>
        </row>
        <row r="1970">
          <cell r="G1970">
            <v>135629</v>
          </cell>
          <cell r="H1970">
            <v>6426</v>
          </cell>
        </row>
        <row r="1971">
          <cell r="G1971">
            <v>135629</v>
          </cell>
          <cell r="H1971">
            <v>6426</v>
          </cell>
        </row>
        <row r="1972">
          <cell r="G1972">
            <v>135629</v>
          </cell>
          <cell r="H1972">
            <v>6426</v>
          </cell>
        </row>
        <row r="1973">
          <cell r="G1973">
            <v>135629</v>
          </cell>
          <cell r="H1973">
            <v>6426</v>
          </cell>
        </row>
        <row r="1974">
          <cell r="G1974">
            <v>135629</v>
          </cell>
          <cell r="H1974">
            <v>6426</v>
          </cell>
        </row>
        <row r="1975">
          <cell r="G1975">
            <v>135629</v>
          </cell>
          <cell r="H1975">
            <v>6426</v>
          </cell>
        </row>
        <row r="1976">
          <cell r="G1976">
            <v>135629</v>
          </cell>
          <cell r="H1976">
            <v>6426</v>
          </cell>
        </row>
        <row r="1977">
          <cell r="G1977">
            <v>135629</v>
          </cell>
          <cell r="H1977">
            <v>6426</v>
          </cell>
        </row>
        <row r="1978">
          <cell r="G1978">
            <v>135629</v>
          </cell>
          <cell r="H1978">
            <v>6426</v>
          </cell>
        </row>
        <row r="1979">
          <cell r="G1979">
            <v>135629</v>
          </cell>
          <cell r="H1979">
            <v>6426</v>
          </cell>
        </row>
        <row r="1980">
          <cell r="G1980">
            <v>135629</v>
          </cell>
          <cell r="H1980">
            <v>6426</v>
          </cell>
        </row>
        <row r="1981">
          <cell r="G1981">
            <v>135629</v>
          </cell>
          <cell r="H1981">
            <v>6426</v>
          </cell>
        </row>
        <row r="1982">
          <cell r="G1982">
            <v>135629</v>
          </cell>
          <cell r="H1982">
            <v>6426</v>
          </cell>
        </row>
        <row r="1983">
          <cell r="G1983">
            <v>135629</v>
          </cell>
          <cell r="H1983">
            <v>6426</v>
          </cell>
        </row>
        <row r="1984">
          <cell r="G1984">
            <v>135629</v>
          </cell>
          <cell r="H1984">
            <v>6426</v>
          </cell>
        </row>
        <row r="1985">
          <cell r="G1985">
            <v>135629</v>
          </cell>
          <cell r="H1985">
            <v>6426</v>
          </cell>
        </row>
        <row r="1986">
          <cell r="G1986">
            <v>135629</v>
          </cell>
          <cell r="H1986">
            <v>6426</v>
          </cell>
        </row>
        <row r="1987">
          <cell r="G1987">
            <v>135629</v>
          </cell>
          <cell r="H1987">
            <v>6426</v>
          </cell>
        </row>
        <row r="1988">
          <cell r="G1988">
            <v>135629</v>
          </cell>
          <cell r="H1988">
            <v>6426</v>
          </cell>
        </row>
        <row r="1989">
          <cell r="G1989">
            <v>135629</v>
          </cell>
          <cell r="H1989">
            <v>6426</v>
          </cell>
        </row>
        <row r="1990">
          <cell r="G1990">
            <v>135629</v>
          </cell>
          <cell r="H1990">
            <v>6426</v>
          </cell>
        </row>
        <row r="1991">
          <cell r="G1991">
            <v>135629</v>
          </cell>
          <cell r="H1991">
            <v>6426</v>
          </cell>
        </row>
        <row r="1992">
          <cell r="G1992">
            <v>135629</v>
          </cell>
          <cell r="H1992">
            <v>6426</v>
          </cell>
        </row>
        <row r="1993">
          <cell r="G1993">
            <v>135629</v>
          </cell>
          <cell r="H1993">
            <v>6426</v>
          </cell>
        </row>
        <row r="1994">
          <cell r="G1994">
            <v>135629</v>
          </cell>
          <cell r="H1994">
            <v>6426</v>
          </cell>
        </row>
        <row r="1995">
          <cell r="G1995">
            <v>135629</v>
          </cell>
          <cell r="H1995">
            <v>6426</v>
          </cell>
        </row>
        <row r="1996">
          <cell r="G1996">
            <v>135629</v>
          </cell>
          <cell r="H1996">
            <v>6426</v>
          </cell>
        </row>
        <row r="1997">
          <cell r="G1997">
            <v>135629</v>
          </cell>
          <cell r="H1997">
            <v>6426</v>
          </cell>
        </row>
        <row r="1998">
          <cell r="G1998">
            <v>135629</v>
          </cell>
          <cell r="H1998">
            <v>6426</v>
          </cell>
        </row>
        <row r="1999">
          <cell r="G1999">
            <v>135629</v>
          </cell>
          <cell r="H1999">
            <v>6426</v>
          </cell>
        </row>
        <row r="2000">
          <cell r="G2000">
            <v>135629</v>
          </cell>
          <cell r="H2000">
            <v>6426</v>
          </cell>
        </row>
        <row r="2001">
          <cell r="G2001">
            <v>135629</v>
          </cell>
          <cell r="H2001">
            <v>6426</v>
          </cell>
        </row>
        <row r="2002">
          <cell r="G2002">
            <v>135629</v>
          </cell>
          <cell r="H2002">
            <v>6426</v>
          </cell>
        </row>
        <row r="2003">
          <cell r="G2003">
            <v>135629</v>
          </cell>
          <cell r="H2003">
            <v>6426</v>
          </cell>
        </row>
        <row r="2004">
          <cell r="G2004">
            <v>135629</v>
          </cell>
          <cell r="H2004">
            <v>6426</v>
          </cell>
        </row>
        <row r="2005">
          <cell r="G2005">
            <v>135629</v>
          </cell>
          <cell r="H2005">
            <v>6426</v>
          </cell>
        </row>
        <row r="2006">
          <cell r="G2006">
            <v>135629</v>
          </cell>
          <cell r="H2006">
            <v>6426</v>
          </cell>
        </row>
        <row r="2007">
          <cell r="G2007">
            <v>135629</v>
          </cell>
          <cell r="H2007">
            <v>6426</v>
          </cell>
        </row>
        <row r="2008">
          <cell r="G2008">
            <v>135629</v>
          </cell>
          <cell r="H2008">
            <v>6426</v>
          </cell>
        </row>
        <row r="2009">
          <cell r="G2009">
            <v>135629</v>
          </cell>
          <cell r="H2009">
            <v>6426</v>
          </cell>
        </row>
        <row r="2010">
          <cell r="G2010">
            <v>135629</v>
          </cell>
          <cell r="H2010">
            <v>6426</v>
          </cell>
        </row>
        <row r="2011">
          <cell r="G2011">
            <v>135629</v>
          </cell>
          <cell r="H2011">
            <v>6426</v>
          </cell>
        </row>
        <row r="2012">
          <cell r="G2012">
            <v>135629</v>
          </cell>
          <cell r="H2012">
            <v>6426</v>
          </cell>
        </row>
        <row r="2013">
          <cell r="G2013">
            <v>135629</v>
          </cell>
          <cell r="H2013">
            <v>6426</v>
          </cell>
        </row>
        <row r="2014">
          <cell r="G2014">
            <v>135629</v>
          </cell>
          <cell r="H2014">
            <v>6426</v>
          </cell>
        </row>
        <row r="2015">
          <cell r="G2015">
            <v>135629</v>
          </cell>
          <cell r="H2015">
            <v>6426</v>
          </cell>
        </row>
        <row r="2016">
          <cell r="G2016">
            <v>135629</v>
          </cell>
          <cell r="H2016">
            <v>6426</v>
          </cell>
        </row>
        <row r="2017">
          <cell r="G2017">
            <v>135629</v>
          </cell>
          <cell r="H2017">
            <v>6426</v>
          </cell>
        </row>
        <row r="2018">
          <cell r="G2018">
            <v>135629</v>
          </cell>
          <cell r="H2018">
            <v>6426</v>
          </cell>
        </row>
        <row r="2019">
          <cell r="G2019">
            <v>135629</v>
          </cell>
          <cell r="H2019">
            <v>6426</v>
          </cell>
        </row>
        <row r="2020">
          <cell r="G2020">
            <v>135629</v>
          </cell>
          <cell r="H2020">
            <v>6426</v>
          </cell>
        </row>
        <row r="2021">
          <cell r="G2021">
            <v>135629</v>
          </cell>
          <cell r="H2021">
            <v>6426</v>
          </cell>
        </row>
        <row r="2022">
          <cell r="G2022">
            <v>135629</v>
          </cell>
          <cell r="H2022">
            <v>6426</v>
          </cell>
        </row>
        <row r="2023">
          <cell r="G2023">
            <v>135629</v>
          </cell>
          <cell r="H2023">
            <v>6426</v>
          </cell>
        </row>
        <row r="2024">
          <cell r="G2024">
            <v>135629</v>
          </cell>
          <cell r="H2024">
            <v>6426</v>
          </cell>
        </row>
        <row r="2025">
          <cell r="G2025">
            <v>135629</v>
          </cell>
          <cell r="H2025">
            <v>6426</v>
          </cell>
        </row>
        <row r="2026">
          <cell r="G2026">
            <v>135629</v>
          </cell>
          <cell r="H2026">
            <v>6426</v>
          </cell>
        </row>
        <row r="2027">
          <cell r="G2027">
            <v>135629</v>
          </cell>
          <cell r="H2027">
            <v>6426</v>
          </cell>
        </row>
        <row r="2028">
          <cell r="G2028">
            <v>135629</v>
          </cell>
          <cell r="H2028">
            <v>6426</v>
          </cell>
        </row>
        <row r="2029">
          <cell r="G2029">
            <v>135629</v>
          </cell>
          <cell r="H2029">
            <v>6426</v>
          </cell>
        </row>
        <row r="2030">
          <cell r="G2030">
            <v>135629</v>
          </cell>
          <cell r="H2030">
            <v>6426</v>
          </cell>
        </row>
        <row r="2031">
          <cell r="G2031">
            <v>135629</v>
          </cell>
          <cell r="H2031">
            <v>6426</v>
          </cell>
        </row>
        <row r="2032">
          <cell r="G2032">
            <v>135629</v>
          </cell>
          <cell r="H2032">
            <v>6426</v>
          </cell>
        </row>
        <row r="2033">
          <cell r="G2033">
            <v>135629</v>
          </cell>
          <cell r="H2033">
            <v>6426</v>
          </cell>
        </row>
        <row r="2034">
          <cell r="G2034">
            <v>135629</v>
          </cell>
          <cell r="H2034">
            <v>6426</v>
          </cell>
        </row>
        <row r="2035">
          <cell r="G2035">
            <v>135629</v>
          </cell>
          <cell r="H2035">
            <v>6426</v>
          </cell>
        </row>
        <row r="2036">
          <cell r="G2036">
            <v>135629</v>
          </cell>
          <cell r="H2036">
            <v>6426</v>
          </cell>
        </row>
        <row r="2037">
          <cell r="G2037">
            <v>135629</v>
          </cell>
          <cell r="H2037">
            <v>6426</v>
          </cell>
        </row>
        <row r="2038">
          <cell r="G2038">
            <v>135629</v>
          </cell>
          <cell r="H2038">
            <v>6426</v>
          </cell>
        </row>
        <row r="2039">
          <cell r="G2039">
            <v>135629</v>
          </cell>
          <cell r="H2039">
            <v>6426</v>
          </cell>
        </row>
        <row r="2040">
          <cell r="G2040">
            <v>135629</v>
          </cell>
          <cell r="H2040">
            <v>6426</v>
          </cell>
        </row>
        <row r="2041">
          <cell r="G2041">
            <v>135629</v>
          </cell>
          <cell r="H2041">
            <v>6426</v>
          </cell>
        </row>
        <row r="2042">
          <cell r="G2042">
            <v>135629</v>
          </cell>
          <cell r="H2042">
            <v>6426</v>
          </cell>
        </row>
        <row r="2043">
          <cell r="G2043">
            <v>135629</v>
          </cell>
          <cell r="H2043">
            <v>6426</v>
          </cell>
        </row>
        <row r="2044">
          <cell r="G2044">
            <v>135629</v>
          </cell>
          <cell r="H2044">
            <v>6426</v>
          </cell>
        </row>
        <row r="2045">
          <cell r="G2045">
            <v>135629</v>
          </cell>
          <cell r="H2045">
            <v>6426</v>
          </cell>
        </row>
        <row r="2046">
          <cell r="G2046">
            <v>135629</v>
          </cell>
          <cell r="H2046">
            <v>6426</v>
          </cell>
        </row>
        <row r="2047">
          <cell r="G2047">
            <v>135629</v>
          </cell>
          <cell r="H2047">
            <v>6426</v>
          </cell>
        </row>
        <row r="2048">
          <cell r="G2048">
            <v>135629</v>
          </cell>
          <cell r="H2048">
            <v>6426</v>
          </cell>
        </row>
        <row r="2049">
          <cell r="G2049">
            <v>135629</v>
          </cell>
          <cell r="H2049">
            <v>6426</v>
          </cell>
        </row>
        <row r="2050">
          <cell r="G2050">
            <v>135629</v>
          </cell>
          <cell r="H2050">
            <v>6426</v>
          </cell>
        </row>
        <row r="2051">
          <cell r="G2051">
            <v>135629</v>
          </cell>
          <cell r="H2051">
            <v>6426</v>
          </cell>
        </row>
        <row r="2052">
          <cell r="G2052">
            <v>135629</v>
          </cell>
          <cell r="H2052">
            <v>6426</v>
          </cell>
        </row>
        <row r="2053">
          <cell r="G2053">
            <v>135629</v>
          </cell>
          <cell r="H2053">
            <v>6426</v>
          </cell>
        </row>
        <row r="2054">
          <cell r="G2054">
            <v>135629</v>
          </cell>
          <cell r="H2054">
            <v>6426</v>
          </cell>
        </row>
        <row r="2055">
          <cell r="G2055">
            <v>135629</v>
          </cell>
          <cell r="H2055">
            <v>6426</v>
          </cell>
        </row>
        <row r="2056">
          <cell r="G2056">
            <v>135629</v>
          </cell>
          <cell r="H2056">
            <v>6426</v>
          </cell>
        </row>
        <row r="2057">
          <cell r="G2057">
            <v>135629</v>
          </cell>
          <cell r="H2057">
            <v>6426</v>
          </cell>
        </row>
        <row r="2058">
          <cell r="G2058">
            <v>135629</v>
          </cell>
          <cell r="H2058">
            <v>6426</v>
          </cell>
        </row>
        <row r="2059">
          <cell r="G2059">
            <v>135629</v>
          </cell>
          <cell r="H2059">
            <v>6426</v>
          </cell>
        </row>
        <row r="2060">
          <cell r="G2060">
            <v>135629</v>
          </cell>
          <cell r="H2060">
            <v>6426</v>
          </cell>
        </row>
        <row r="2061">
          <cell r="G2061">
            <v>135629</v>
          </cell>
          <cell r="H2061">
            <v>6426</v>
          </cell>
        </row>
        <row r="2062">
          <cell r="G2062">
            <v>135629</v>
          </cell>
          <cell r="H2062">
            <v>6426</v>
          </cell>
        </row>
        <row r="2063">
          <cell r="G2063">
            <v>135629</v>
          </cell>
          <cell r="H2063">
            <v>6426</v>
          </cell>
        </row>
        <row r="2064">
          <cell r="G2064">
            <v>135629</v>
          </cell>
          <cell r="H2064">
            <v>6426</v>
          </cell>
        </row>
        <row r="2065">
          <cell r="G2065">
            <v>135629</v>
          </cell>
          <cell r="H2065">
            <v>6426</v>
          </cell>
        </row>
        <row r="2066">
          <cell r="G2066">
            <v>135629</v>
          </cell>
          <cell r="H2066">
            <v>6426</v>
          </cell>
        </row>
        <row r="2067">
          <cell r="G2067">
            <v>135629</v>
          </cell>
          <cell r="H2067">
            <v>6426</v>
          </cell>
        </row>
        <row r="2068">
          <cell r="G2068">
            <v>135629</v>
          </cell>
          <cell r="H2068">
            <v>6426</v>
          </cell>
        </row>
        <row r="2069">
          <cell r="G2069">
            <v>135629</v>
          </cell>
          <cell r="H2069">
            <v>6426</v>
          </cell>
        </row>
        <row r="2070">
          <cell r="G2070">
            <v>135629</v>
          </cell>
          <cell r="H2070">
            <v>6426</v>
          </cell>
        </row>
        <row r="2071">
          <cell r="G2071">
            <v>135629</v>
          </cell>
          <cell r="H2071">
            <v>6426</v>
          </cell>
        </row>
        <row r="2072">
          <cell r="G2072">
            <v>135629</v>
          </cell>
          <cell r="H2072">
            <v>6426</v>
          </cell>
        </row>
        <row r="2073">
          <cell r="G2073">
            <v>135630</v>
          </cell>
          <cell r="H2073">
            <v>6446</v>
          </cell>
        </row>
        <row r="2074">
          <cell r="G2074">
            <v>135630</v>
          </cell>
          <cell r="H2074">
            <v>6446</v>
          </cell>
        </row>
        <row r="2075">
          <cell r="G2075">
            <v>135630</v>
          </cell>
          <cell r="H2075">
            <v>6446</v>
          </cell>
        </row>
        <row r="2076">
          <cell r="G2076">
            <v>135630</v>
          </cell>
          <cell r="H2076">
            <v>6446</v>
          </cell>
        </row>
        <row r="2077">
          <cell r="G2077">
            <v>135630</v>
          </cell>
          <cell r="H2077">
            <v>6446</v>
          </cell>
        </row>
        <row r="2078">
          <cell r="G2078">
            <v>135630</v>
          </cell>
          <cell r="H2078">
            <v>6446</v>
          </cell>
        </row>
        <row r="2079">
          <cell r="G2079">
            <v>135630</v>
          </cell>
          <cell r="H2079">
            <v>6446</v>
          </cell>
        </row>
        <row r="2080">
          <cell r="G2080">
            <v>135630</v>
          </cell>
          <cell r="H2080">
            <v>6446</v>
          </cell>
        </row>
        <row r="2081">
          <cell r="G2081">
            <v>135630</v>
          </cell>
          <cell r="H2081">
            <v>6446</v>
          </cell>
        </row>
        <row r="2082">
          <cell r="G2082">
            <v>135630</v>
          </cell>
          <cell r="H2082">
            <v>6446</v>
          </cell>
        </row>
        <row r="2083">
          <cell r="G2083">
            <v>135630</v>
          </cell>
          <cell r="H2083">
            <v>6446</v>
          </cell>
        </row>
        <row r="2084">
          <cell r="G2084">
            <v>135630</v>
          </cell>
          <cell r="H2084">
            <v>6446</v>
          </cell>
        </row>
        <row r="2085">
          <cell r="G2085">
            <v>135630</v>
          </cell>
          <cell r="H2085">
            <v>6446</v>
          </cell>
        </row>
        <row r="2086">
          <cell r="G2086">
            <v>135630</v>
          </cell>
          <cell r="H2086">
            <v>6446</v>
          </cell>
        </row>
        <row r="2087">
          <cell r="G2087">
            <v>135630</v>
          </cell>
          <cell r="H2087">
            <v>6446</v>
          </cell>
        </row>
        <row r="2088">
          <cell r="G2088">
            <v>135630</v>
          </cell>
          <cell r="H2088">
            <v>6446</v>
          </cell>
        </row>
        <row r="2089">
          <cell r="G2089">
            <v>135630</v>
          </cell>
          <cell r="H2089">
            <v>6446</v>
          </cell>
        </row>
        <row r="2090">
          <cell r="G2090">
            <v>135630</v>
          </cell>
          <cell r="H2090">
            <v>6446</v>
          </cell>
        </row>
        <row r="2091">
          <cell r="G2091">
            <v>135630</v>
          </cell>
          <cell r="H2091">
            <v>6446</v>
          </cell>
        </row>
        <row r="2092">
          <cell r="G2092">
            <v>135630</v>
          </cell>
          <cell r="H2092">
            <v>6446</v>
          </cell>
        </row>
        <row r="2093">
          <cell r="G2093">
            <v>135630</v>
          </cell>
          <cell r="H2093">
            <v>6446</v>
          </cell>
        </row>
        <row r="2094">
          <cell r="G2094">
            <v>135630</v>
          </cell>
          <cell r="H2094">
            <v>6446</v>
          </cell>
        </row>
        <row r="2095">
          <cell r="G2095">
            <v>135630</v>
          </cell>
          <cell r="H2095">
            <v>6446</v>
          </cell>
        </row>
        <row r="2096">
          <cell r="G2096">
            <v>135630</v>
          </cell>
          <cell r="H2096">
            <v>6446</v>
          </cell>
        </row>
        <row r="2097">
          <cell r="G2097">
            <v>135630</v>
          </cell>
          <cell r="H2097">
            <v>6446</v>
          </cell>
        </row>
        <row r="2098">
          <cell r="G2098">
            <v>135630</v>
          </cell>
          <cell r="H2098">
            <v>6446</v>
          </cell>
        </row>
        <row r="2099">
          <cell r="G2099">
            <v>135630</v>
          </cell>
          <cell r="H2099">
            <v>6446</v>
          </cell>
        </row>
        <row r="2100">
          <cell r="G2100">
            <v>135630</v>
          </cell>
          <cell r="H2100">
            <v>6446</v>
          </cell>
        </row>
        <row r="2101">
          <cell r="G2101">
            <v>135630</v>
          </cell>
          <cell r="H2101">
            <v>6446</v>
          </cell>
        </row>
        <row r="2102">
          <cell r="G2102">
            <v>135630</v>
          </cell>
          <cell r="H2102">
            <v>6446</v>
          </cell>
        </row>
        <row r="2103">
          <cell r="G2103">
            <v>135630</v>
          </cell>
          <cell r="H2103">
            <v>6446</v>
          </cell>
        </row>
        <row r="2104">
          <cell r="G2104">
            <v>135630</v>
          </cell>
          <cell r="H2104">
            <v>6446</v>
          </cell>
        </row>
        <row r="2105">
          <cell r="G2105">
            <v>135630</v>
          </cell>
          <cell r="H2105">
            <v>6446</v>
          </cell>
        </row>
        <row r="2106">
          <cell r="G2106">
            <v>135630</v>
          </cell>
          <cell r="H2106">
            <v>6446</v>
          </cell>
        </row>
        <row r="2107">
          <cell r="G2107">
            <v>135630</v>
          </cell>
          <cell r="H2107">
            <v>6446</v>
          </cell>
        </row>
        <row r="2108">
          <cell r="G2108">
            <v>135630</v>
          </cell>
          <cell r="H2108">
            <v>6446</v>
          </cell>
        </row>
        <row r="2109">
          <cell r="G2109">
            <v>135630</v>
          </cell>
          <cell r="H2109">
            <v>6446</v>
          </cell>
        </row>
        <row r="2110">
          <cell r="G2110">
            <v>135631</v>
          </cell>
          <cell r="H2110">
            <v>6403</v>
          </cell>
        </row>
        <row r="2111">
          <cell r="G2111">
            <v>135631</v>
          </cell>
          <cell r="H2111">
            <v>6403</v>
          </cell>
        </row>
        <row r="2112">
          <cell r="G2112">
            <v>135631</v>
          </cell>
          <cell r="H2112">
            <v>6403</v>
          </cell>
        </row>
        <row r="2113">
          <cell r="G2113">
            <v>135631</v>
          </cell>
          <cell r="H2113">
            <v>6403</v>
          </cell>
        </row>
        <row r="2114">
          <cell r="G2114">
            <v>135631</v>
          </cell>
          <cell r="H2114">
            <v>6403</v>
          </cell>
        </row>
        <row r="2115">
          <cell r="G2115">
            <v>135631</v>
          </cell>
          <cell r="H2115">
            <v>6403</v>
          </cell>
        </row>
        <row r="2116">
          <cell r="G2116">
            <v>135631</v>
          </cell>
          <cell r="H2116">
            <v>6403</v>
          </cell>
        </row>
        <row r="2117">
          <cell r="G2117">
            <v>135631</v>
          </cell>
          <cell r="H2117">
            <v>6403</v>
          </cell>
        </row>
        <row r="2118">
          <cell r="G2118">
            <v>135631</v>
          </cell>
          <cell r="H2118">
            <v>6403</v>
          </cell>
        </row>
        <row r="2119">
          <cell r="G2119">
            <v>135631</v>
          </cell>
          <cell r="H2119">
            <v>6403</v>
          </cell>
        </row>
        <row r="2120">
          <cell r="G2120">
            <v>135631</v>
          </cell>
          <cell r="H2120">
            <v>6403</v>
          </cell>
        </row>
        <row r="2121">
          <cell r="G2121">
            <v>135631</v>
          </cell>
          <cell r="H2121">
            <v>6403</v>
          </cell>
        </row>
        <row r="2122">
          <cell r="G2122">
            <v>135631</v>
          </cell>
          <cell r="H2122">
            <v>6403</v>
          </cell>
        </row>
        <row r="2123">
          <cell r="G2123">
            <v>135631</v>
          </cell>
          <cell r="H2123">
            <v>6403</v>
          </cell>
        </row>
        <row r="2124">
          <cell r="G2124">
            <v>135631</v>
          </cell>
          <cell r="H2124">
            <v>6403</v>
          </cell>
        </row>
        <row r="2125">
          <cell r="G2125">
            <v>135631</v>
          </cell>
          <cell r="H2125">
            <v>6403</v>
          </cell>
        </row>
        <row r="2126">
          <cell r="G2126">
            <v>135631</v>
          </cell>
          <cell r="H2126">
            <v>6403</v>
          </cell>
        </row>
        <row r="2127">
          <cell r="G2127">
            <v>135631</v>
          </cell>
          <cell r="H2127">
            <v>6403</v>
          </cell>
        </row>
        <row r="2128">
          <cell r="G2128">
            <v>135631</v>
          </cell>
          <cell r="H2128">
            <v>6403</v>
          </cell>
        </row>
        <row r="2129">
          <cell r="G2129">
            <v>135631</v>
          </cell>
          <cell r="H2129">
            <v>6403</v>
          </cell>
        </row>
        <row r="2130">
          <cell r="G2130">
            <v>135631</v>
          </cell>
          <cell r="H2130">
            <v>6403</v>
          </cell>
        </row>
        <row r="2131">
          <cell r="G2131">
            <v>135631</v>
          </cell>
          <cell r="H2131">
            <v>6403</v>
          </cell>
        </row>
        <row r="2132">
          <cell r="G2132">
            <v>135631</v>
          </cell>
          <cell r="H2132">
            <v>6403</v>
          </cell>
        </row>
        <row r="2133">
          <cell r="G2133">
            <v>135631</v>
          </cell>
          <cell r="H2133">
            <v>6403</v>
          </cell>
        </row>
        <row r="2134">
          <cell r="G2134">
            <v>135631</v>
          </cell>
          <cell r="H2134">
            <v>6403</v>
          </cell>
        </row>
        <row r="2135">
          <cell r="G2135">
            <v>135631</v>
          </cell>
          <cell r="H2135">
            <v>6403</v>
          </cell>
        </row>
        <row r="2136">
          <cell r="G2136">
            <v>135631</v>
          </cell>
          <cell r="H2136">
            <v>6403</v>
          </cell>
        </row>
        <row r="2137">
          <cell r="G2137">
            <v>135631</v>
          </cell>
          <cell r="H2137">
            <v>6403</v>
          </cell>
        </row>
        <row r="2138">
          <cell r="G2138">
            <v>135631</v>
          </cell>
          <cell r="H2138">
            <v>6403</v>
          </cell>
        </row>
        <row r="2139">
          <cell r="G2139">
            <v>135631</v>
          </cell>
          <cell r="H2139">
            <v>6403</v>
          </cell>
        </row>
        <row r="2140">
          <cell r="G2140">
            <v>135631</v>
          </cell>
          <cell r="H2140">
            <v>6403</v>
          </cell>
        </row>
        <row r="2141">
          <cell r="G2141">
            <v>135631</v>
          </cell>
          <cell r="H2141">
            <v>6403</v>
          </cell>
        </row>
        <row r="2142">
          <cell r="G2142">
            <v>135631</v>
          </cell>
          <cell r="H2142">
            <v>6403</v>
          </cell>
        </row>
        <row r="2143">
          <cell r="G2143">
            <v>135631</v>
          </cell>
          <cell r="H2143">
            <v>6403</v>
          </cell>
        </row>
        <row r="2144">
          <cell r="G2144">
            <v>135631</v>
          </cell>
          <cell r="H2144">
            <v>6403</v>
          </cell>
        </row>
        <row r="2145">
          <cell r="G2145">
            <v>135631</v>
          </cell>
          <cell r="H2145">
            <v>6403</v>
          </cell>
        </row>
        <row r="2146">
          <cell r="G2146">
            <v>135631</v>
          </cell>
          <cell r="H2146">
            <v>6403</v>
          </cell>
        </row>
        <row r="2147">
          <cell r="G2147">
            <v>135631</v>
          </cell>
          <cell r="H2147">
            <v>6403</v>
          </cell>
        </row>
        <row r="2148">
          <cell r="G2148">
            <v>135631</v>
          </cell>
          <cell r="H2148">
            <v>6403</v>
          </cell>
        </row>
        <row r="2149">
          <cell r="G2149">
            <v>135631</v>
          </cell>
          <cell r="H2149">
            <v>6403</v>
          </cell>
        </row>
        <row r="2150">
          <cell r="G2150">
            <v>135631</v>
          </cell>
          <cell r="H2150">
            <v>6403</v>
          </cell>
        </row>
        <row r="2151">
          <cell r="G2151">
            <v>135631</v>
          </cell>
          <cell r="H2151">
            <v>6403</v>
          </cell>
        </row>
        <row r="2152">
          <cell r="G2152">
            <v>135631</v>
          </cell>
          <cell r="H2152">
            <v>6403</v>
          </cell>
        </row>
        <row r="2153">
          <cell r="G2153">
            <v>135631</v>
          </cell>
          <cell r="H2153">
            <v>6403</v>
          </cell>
        </row>
        <row r="2154">
          <cell r="G2154">
            <v>135631</v>
          </cell>
          <cell r="H2154">
            <v>6403</v>
          </cell>
        </row>
        <row r="2155">
          <cell r="G2155">
            <v>135631</v>
          </cell>
          <cell r="H2155">
            <v>6403</v>
          </cell>
        </row>
        <row r="2156">
          <cell r="G2156">
            <v>135631</v>
          </cell>
          <cell r="H2156">
            <v>6403</v>
          </cell>
        </row>
        <row r="2157">
          <cell r="G2157">
            <v>135631</v>
          </cell>
          <cell r="H2157">
            <v>6403</v>
          </cell>
        </row>
        <row r="2158">
          <cell r="G2158">
            <v>135631</v>
          </cell>
          <cell r="H2158">
            <v>6403</v>
          </cell>
        </row>
        <row r="2159">
          <cell r="G2159">
            <v>135631</v>
          </cell>
          <cell r="H2159">
            <v>6403</v>
          </cell>
        </row>
        <row r="2160">
          <cell r="G2160">
            <v>135631</v>
          </cell>
          <cell r="H2160">
            <v>6403</v>
          </cell>
        </row>
        <row r="2161">
          <cell r="G2161">
            <v>135631</v>
          </cell>
          <cell r="H2161">
            <v>6403</v>
          </cell>
        </row>
        <row r="2162">
          <cell r="G2162">
            <v>135631</v>
          </cell>
          <cell r="H2162">
            <v>6403</v>
          </cell>
        </row>
        <row r="2163">
          <cell r="G2163">
            <v>135631</v>
          </cell>
          <cell r="H2163">
            <v>6403</v>
          </cell>
        </row>
        <row r="2164">
          <cell r="G2164">
            <v>135631</v>
          </cell>
          <cell r="H2164">
            <v>6403</v>
          </cell>
        </row>
        <row r="2165">
          <cell r="G2165">
            <v>135631</v>
          </cell>
          <cell r="H2165">
            <v>6403</v>
          </cell>
        </row>
        <row r="2166">
          <cell r="G2166">
            <v>135631</v>
          </cell>
          <cell r="H2166">
            <v>6403</v>
          </cell>
        </row>
        <row r="2167">
          <cell r="G2167">
            <v>135631</v>
          </cell>
          <cell r="H2167">
            <v>6403</v>
          </cell>
        </row>
        <row r="2168">
          <cell r="G2168">
            <v>135631</v>
          </cell>
          <cell r="H2168">
            <v>6403</v>
          </cell>
        </row>
        <row r="2169">
          <cell r="G2169">
            <v>135631</v>
          </cell>
          <cell r="H2169">
            <v>6403</v>
          </cell>
        </row>
        <row r="2170">
          <cell r="G2170">
            <v>135631</v>
          </cell>
          <cell r="H2170">
            <v>6403</v>
          </cell>
        </row>
        <row r="2171">
          <cell r="G2171">
            <v>135631</v>
          </cell>
          <cell r="H2171">
            <v>6403</v>
          </cell>
        </row>
        <row r="2172">
          <cell r="G2172">
            <v>135631</v>
          </cell>
          <cell r="H2172">
            <v>6403</v>
          </cell>
        </row>
        <row r="2173">
          <cell r="G2173">
            <v>135631</v>
          </cell>
          <cell r="H2173">
            <v>6403</v>
          </cell>
        </row>
        <row r="2174">
          <cell r="G2174">
            <v>135631</v>
          </cell>
          <cell r="H2174">
            <v>6403</v>
          </cell>
        </row>
        <row r="2175">
          <cell r="G2175">
            <v>135631</v>
          </cell>
          <cell r="H2175">
            <v>6403</v>
          </cell>
        </row>
        <row r="2176">
          <cell r="G2176">
            <v>135631</v>
          </cell>
          <cell r="H2176">
            <v>6403</v>
          </cell>
        </row>
        <row r="2177">
          <cell r="G2177">
            <v>135631</v>
          </cell>
          <cell r="H2177">
            <v>6403</v>
          </cell>
        </row>
        <row r="2178">
          <cell r="G2178">
            <v>135631</v>
          </cell>
          <cell r="H2178">
            <v>6403</v>
          </cell>
        </row>
        <row r="2179">
          <cell r="G2179">
            <v>135631</v>
          </cell>
          <cell r="H2179">
            <v>6403</v>
          </cell>
        </row>
        <row r="2180">
          <cell r="G2180">
            <v>135631</v>
          </cell>
          <cell r="H2180">
            <v>6403</v>
          </cell>
        </row>
        <row r="2181">
          <cell r="G2181">
            <v>135631</v>
          </cell>
          <cell r="H2181">
            <v>6403</v>
          </cell>
        </row>
        <row r="2182">
          <cell r="G2182">
            <v>135631</v>
          </cell>
          <cell r="H2182">
            <v>6403</v>
          </cell>
        </row>
        <row r="2183">
          <cell r="G2183">
            <v>135631</v>
          </cell>
          <cell r="H2183">
            <v>6403</v>
          </cell>
        </row>
        <row r="2184">
          <cell r="G2184">
            <v>135631</v>
          </cell>
          <cell r="H2184">
            <v>6403</v>
          </cell>
        </row>
        <row r="2185">
          <cell r="G2185">
            <v>135631</v>
          </cell>
          <cell r="H2185">
            <v>6403</v>
          </cell>
        </row>
        <row r="2186">
          <cell r="G2186">
            <v>135631</v>
          </cell>
          <cell r="H2186">
            <v>6403</v>
          </cell>
        </row>
        <row r="2187">
          <cell r="G2187">
            <v>135631</v>
          </cell>
          <cell r="H2187">
            <v>6403</v>
          </cell>
        </row>
        <row r="2188">
          <cell r="G2188">
            <v>135631</v>
          </cell>
          <cell r="H2188">
            <v>6403</v>
          </cell>
        </row>
        <row r="2189">
          <cell r="G2189">
            <v>135631</v>
          </cell>
          <cell r="H2189">
            <v>6403</v>
          </cell>
        </row>
        <row r="2190">
          <cell r="G2190">
            <v>135631</v>
          </cell>
          <cell r="H2190">
            <v>6403</v>
          </cell>
        </row>
        <row r="2191">
          <cell r="G2191">
            <v>135631</v>
          </cell>
          <cell r="H2191">
            <v>6403</v>
          </cell>
        </row>
        <row r="2192">
          <cell r="G2192">
            <v>135631</v>
          </cell>
          <cell r="H2192">
            <v>6403</v>
          </cell>
        </row>
        <row r="2193">
          <cell r="G2193">
            <v>135631</v>
          </cell>
          <cell r="H2193">
            <v>6403</v>
          </cell>
        </row>
        <row r="2194">
          <cell r="G2194">
            <v>135631</v>
          </cell>
          <cell r="H2194">
            <v>6403</v>
          </cell>
        </row>
        <row r="2195">
          <cell r="G2195">
            <v>135631</v>
          </cell>
          <cell r="H2195">
            <v>6403</v>
          </cell>
        </row>
        <row r="2196">
          <cell r="G2196">
            <v>135631</v>
          </cell>
          <cell r="H2196">
            <v>6403</v>
          </cell>
        </row>
        <row r="2197">
          <cell r="G2197">
            <v>135631</v>
          </cell>
          <cell r="H2197">
            <v>6403</v>
          </cell>
        </row>
        <row r="2198">
          <cell r="G2198">
            <v>135631</v>
          </cell>
          <cell r="H2198">
            <v>6403</v>
          </cell>
        </row>
        <row r="2199">
          <cell r="G2199">
            <v>135631</v>
          </cell>
          <cell r="H2199">
            <v>6403</v>
          </cell>
        </row>
        <row r="2200">
          <cell r="G2200">
            <v>135631</v>
          </cell>
          <cell r="H2200">
            <v>6403</v>
          </cell>
        </row>
        <row r="2201">
          <cell r="G2201">
            <v>135631</v>
          </cell>
          <cell r="H2201">
            <v>6403</v>
          </cell>
        </row>
        <row r="2202">
          <cell r="G2202">
            <v>135631</v>
          </cell>
          <cell r="H2202">
            <v>6403</v>
          </cell>
        </row>
        <row r="2203">
          <cell r="G2203">
            <v>135631</v>
          </cell>
          <cell r="H2203">
            <v>6403</v>
          </cell>
        </row>
        <row r="2204">
          <cell r="G2204">
            <v>135631</v>
          </cell>
          <cell r="H2204">
            <v>6403</v>
          </cell>
        </row>
        <row r="2205">
          <cell r="G2205">
            <v>135631</v>
          </cell>
          <cell r="H2205">
            <v>6403</v>
          </cell>
        </row>
        <row r="2206">
          <cell r="G2206">
            <v>135631</v>
          </cell>
          <cell r="H2206">
            <v>6403</v>
          </cell>
        </row>
        <row r="2207">
          <cell r="G2207">
            <v>135631</v>
          </cell>
          <cell r="H2207">
            <v>6403</v>
          </cell>
        </row>
        <row r="2208">
          <cell r="G2208">
            <v>135631</v>
          </cell>
          <cell r="H2208">
            <v>6403</v>
          </cell>
        </row>
        <row r="2209">
          <cell r="G2209">
            <v>135631</v>
          </cell>
          <cell r="H2209">
            <v>6403</v>
          </cell>
        </row>
        <row r="2210">
          <cell r="G2210">
            <v>135631</v>
          </cell>
          <cell r="H2210">
            <v>6403</v>
          </cell>
        </row>
        <row r="2211">
          <cell r="G2211">
            <v>135631</v>
          </cell>
          <cell r="H2211">
            <v>6403</v>
          </cell>
        </row>
        <row r="2212">
          <cell r="G2212">
            <v>135631</v>
          </cell>
          <cell r="H2212">
            <v>6403</v>
          </cell>
        </row>
        <row r="2213">
          <cell r="G2213">
            <v>135631</v>
          </cell>
          <cell r="H2213">
            <v>6403</v>
          </cell>
        </row>
        <row r="2214">
          <cell r="G2214">
            <v>135631</v>
          </cell>
          <cell r="H2214">
            <v>6403</v>
          </cell>
        </row>
        <row r="2215">
          <cell r="G2215">
            <v>135631</v>
          </cell>
          <cell r="H2215">
            <v>6403</v>
          </cell>
        </row>
        <row r="2216">
          <cell r="G2216">
            <v>135631</v>
          </cell>
          <cell r="H2216">
            <v>6403</v>
          </cell>
        </row>
        <row r="2217">
          <cell r="G2217">
            <v>135631</v>
          </cell>
          <cell r="H2217">
            <v>6403</v>
          </cell>
        </row>
        <row r="2218">
          <cell r="G2218">
            <v>135631</v>
          </cell>
          <cell r="H2218">
            <v>6403</v>
          </cell>
        </row>
        <row r="2219">
          <cell r="G2219">
            <v>135631</v>
          </cell>
          <cell r="H2219">
            <v>6403</v>
          </cell>
        </row>
        <row r="2220">
          <cell r="G2220">
            <v>135631</v>
          </cell>
          <cell r="H2220">
            <v>6403</v>
          </cell>
        </row>
        <row r="2221">
          <cell r="G2221">
            <v>135631</v>
          </cell>
          <cell r="H2221">
            <v>6403</v>
          </cell>
        </row>
        <row r="2222">
          <cell r="G2222">
            <v>135631</v>
          </cell>
          <cell r="H2222">
            <v>6403</v>
          </cell>
        </row>
        <row r="2223">
          <cell r="G2223">
            <v>135631</v>
          </cell>
          <cell r="H2223">
            <v>6403</v>
          </cell>
        </row>
        <row r="2224">
          <cell r="G2224">
            <v>135631</v>
          </cell>
          <cell r="H2224">
            <v>6403</v>
          </cell>
        </row>
        <row r="2225">
          <cell r="G2225">
            <v>135631</v>
          </cell>
          <cell r="H2225">
            <v>6403</v>
          </cell>
        </row>
        <row r="2226">
          <cell r="G2226">
            <v>135631</v>
          </cell>
          <cell r="H2226">
            <v>6403</v>
          </cell>
        </row>
        <row r="2227">
          <cell r="G2227">
            <v>135631</v>
          </cell>
          <cell r="H2227">
            <v>6403</v>
          </cell>
        </row>
        <row r="2228">
          <cell r="G2228">
            <v>135631</v>
          </cell>
          <cell r="H2228">
            <v>6403</v>
          </cell>
        </row>
        <row r="2229">
          <cell r="G2229">
            <v>135631</v>
          </cell>
          <cell r="H2229">
            <v>6403</v>
          </cell>
        </row>
        <row r="2230">
          <cell r="G2230">
            <v>135631</v>
          </cell>
          <cell r="H2230">
            <v>6403</v>
          </cell>
        </row>
        <row r="2231">
          <cell r="G2231">
            <v>135631</v>
          </cell>
          <cell r="H2231">
            <v>6403</v>
          </cell>
        </row>
        <row r="2232">
          <cell r="G2232">
            <v>135631</v>
          </cell>
          <cell r="H2232">
            <v>6403</v>
          </cell>
        </row>
        <row r="2233">
          <cell r="G2233">
            <v>135631</v>
          </cell>
          <cell r="H2233">
            <v>6403</v>
          </cell>
        </row>
        <row r="2234">
          <cell r="G2234">
            <v>135631</v>
          </cell>
          <cell r="H2234">
            <v>6403</v>
          </cell>
        </row>
        <row r="2235">
          <cell r="G2235">
            <v>135631</v>
          </cell>
          <cell r="H2235">
            <v>6403</v>
          </cell>
        </row>
        <row r="2236">
          <cell r="G2236">
            <v>135631</v>
          </cell>
          <cell r="H2236">
            <v>6403</v>
          </cell>
        </row>
        <row r="2237">
          <cell r="G2237">
            <v>135631</v>
          </cell>
          <cell r="H2237">
            <v>6403</v>
          </cell>
        </row>
        <row r="2238">
          <cell r="G2238">
            <v>135631</v>
          </cell>
          <cell r="H2238">
            <v>6403</v>
          </cell>
        </row>
        <row r="2239">
          <cell r="G2239">
            <v>135631</v>
          </cell>
          <cell r="H2239">
            <v>6403</v>
          </cell>
        </row>
        <row r="2240">
          <cell r="G2240">
            <v>135631</v>
          </cell>
          <cell r="H2240">
            <v>6403</v>
          </cell>
        </row>
        <row r="2241">
          <cell r="G2241">
            <v>135631</v>
          </cell>
          <cell r="H2241">
            <v>6403</v>
          </cell>
        </row>
        <row r="2242">
          <cell r="G2242">
            <v>135631</v>
          </cell>
          <cell r="H2242">
            <v>6403</v>
          </cell>
        </row>
        <row r="2243">
          <cell r="G2243">
            <v>135631</v>
          </cell>
          <cell r="H2243">
            <v>6403</v>
          </cell>
        </row>
        <row r="2244">
          <cell r="G2244">
            <v>135631</v>
          </cell>
          <cell r="H2244">
            <v>6403</v>
          </cell>
        </row>
        <row r="2245">
          <cell r="G2245">
            <v>135631</v>
          </cell>
          <cell r="H2245">
            <v>6403</v>
          </cell>
        </row>
        <row r="2246">
          <cell r="G2246">
            <v>135631</v>
          </cell>
          <cell r="H2246">
            <v>6403</v>
          </cell>
        </row>
        <row r="2247">
          <cell r="G2247">
            <v>135631</v>
          </cell>
          <cell r="H2247">
            <v>6403</v>
          </cell>
        </row>
        <row r="2248">
          <cell r="G2248">
            <v>135631</v>
          </cell>
          <cell r="H2248">
            <v>6403</v>
          </cell>
        </row>
        <row r="2249">
          <cell r="G2249">
            <v>135631</v>
          </cell>
          <cell r="H2249">
            <v>6403</v>
          </cell>
        </row>
        <row r="2250">
          <cell r="G2250">
            <v>135631</v>
          </cell>
          <cell r="H2250">
            <v>6403</v>
          </cell>
        </row>
        <row r="2251">
          <cell r="G2251">
            <v>135631</v>
          </cell>
          <cell r="H2251">
            <v>6403</v>
          </cell>
        </row>
        <row r="2252">
          <cell r="G2252">
            <v>135631</v>
          </cell>
          <cell r="H2252">
            <v>6403</v>
          </cell>
        </row>
        <row r="2253">
          <cell r="G2253">
            <v>135631</v>
          </cell>
          <cell r="H2253">
            <v>6403</v>
          </cell>
        </row>
        <row r="2254">
          <cell r="G2254">
            <v>135631</v>
          </cell>
          <cell r="H2254">
            <v>6403</v>
          </cell>
        </row>
        <row r="2255">
          <cell r="G2255">
            <v>135631</v>
          </cell>
          <cell r="H2255">
            <v>6403</v>
          </cell>
        </row>
        <row r="2256">
          <cell r="G2256">
            <v>135631</v>
          </cell>
          <cell r="H2256">
            <v>6403</v>
          </cell>
        </row>
        <row r="2257">
          <cell r="G2257">
            <v>135631</v>
          </cell>
          <cell r="H2257">
            <v>6403</v>
          </cell>
        </row>
        <row r="2258">
          <cell r="G2258">
            <v>135631</v>
          </cell>
          <cell r="H2258">
            <v>6403</v>
          </cell>
        </row>
        <row r="2259">
          <cell r="G2259">
            <v>135631</v>
          </cell>
          <cell r="H2259">
            <v>6403</v>
          </cell>
        </row>
        <row r="2260">
          <cell r="G2260">
            <v>135631</v>
          </cell>
          <cell r="H2260">
            <v>6403</v>
          </cell>
        </row>
        <row r="2261">
          <cell r="G2261">
            <v>135631</v>
          </cell>
          <cell r="H2261">
            <v>6403</v>
          </cell>
        </row>
        <row r="2262">
          <cell r="G2262">
            <v>135631</v>
          </cell>
          <cell r="H2262">
            <v>6403</v>
          </cell>
        </row>
        <row r="2263">
          <cell r="G2263">
            <v>135631</v>
          </cell>
          <cell r="H2263">
            <v>6403</v>
          </cell>
        </row>
        <row r="2264">
          <cell r="G2264">
            <v>135631</v>
          </cell>
          <cell r="H2264">
            <v>6403</v>
          </cell>
        </row>
        <row r="2265">
          <cell r="G2265">
            <v>135631</v>
          </cell>
          <cell r="H2265">
            <v>6403</v>
          </cell>
        </row>
        <row r="2266">
          <cell r="G2266">
            <v>135631</v>
          </cell>
          <cell r="H2266">
            <v>6403</v>
          </cell>
        </row>
        <row r="2267">
          <cell r="G2267">
            <v>135631</v>
          </cell>
          <cell r="H2267">
            <v>6403</v>
          </cell>
        </row>
        <row r="2268">
          <cell r="G2268">
            <v>135631</v>
          </cell>
          <cell r="H2268">
            <v>6403</v>
          </cell>
        </row>
        <row r="2269">
          <cell r="G2269">
            <v>135631</v>
          </cell>
          <cell r="H2269">
            <v>6403</v>
          </cell>
        </row>
        <row r="2270">
          <cell r="G2270">
            <v>135631</v>
          </cell>
          <cell r="H2270">
            <v>6403</v>
          </cell>
        </row>
        <row r="2271">
          <cell r="G2271">
            <v>135631</v>
          </cell>
          <cell r="H2271">
            <v>6403</v>
          </cell>
        </row>
        <row r="2272">
          <cell r="G2272">
            <v>135631</v>
          </cell>
          <cell r="H2272">
            <v>6403</v>
          </cell>
        </row>
        <row r="2273">
          <cell r="G2273">
            <v>135631</v>
          </cell>
          <cell r="H2273">
            <v>6403</v>
          </cell>
        </row>
        <row r="2274">
          <cell r="G2274">
            <v>135921</v>
          </cell>
          <cell r="H2274">
            <v>6492</v>
          </cell>
        </row>
        <row r="2275">
          <cell r="G2275">
            <v>135921</v>
          </cell>
          <cell r="H2275">
            <v>6492</v>
          </cell>
        </row>
        <row r="2276">
          <cell r="G2276">
            <v>135921</v>
          </cell>
          <cell r="H2276">
            <v>6492</v>
          </cell>
        </row>
        <row r="2277">
          <cell r="G2277">
            <v>135921</v>
          </cell>
          <cell r="H2277">
            <v>6492</v>
          </cell>
        </row>
        <row r="2278">
          <cell r="G2278">
            <v>135921</v>
          </cell>
          <cell r="H2278">
            <v>6492</v>
          </cell>
        </row>
        <row r="2279">
          <cell r="G2279">
            <v>135921</v>
          </cell>
          <cell r="H2279">
            <v>6492</v>
          </cell>
        </row>
        <row r="2280">
          <cell r="G2280">
            <v>135921</v>
          </cell>
          <cell r="H2280">
            <v>6492</v>
          </cell>
        </row>
        <row r="2281">
          <cell r="G2281">
            <v>135921</v>
          </cell>
          <cell r="H2281">
            <v>6492</v>
          </cell>
        </row>
        <row r="2282">
          <cell r="G2282">
            <v>135921</v>
          </cell>
          <cell r="H2282">
            <v>6492</v>
          </cell>
        </row>
        <row r="2283">
          <cell r="G2283">
            <v>135921</v>
          </cell>
          <cell r="H2283">
            <v>6492</v>
          </cell>
        </row>
        <row r="2284">
          <cell r="G2284">
            <v>135921</v>
          </cell>
          <cell r="H2284">
            <v>6492</v>
          </cell>
        </row>
        <row r="2285">
          <cell r="G2285">
            <v>135921</v>
          </cell>
          <cell r="H2285">
            <v>6492</v>
          </cell>
        </row>
        <row r="2286">
          <cell r="G2286">
            <v>135921</v>
          </cell>
          <cell r="H2286">
            <v>6492</v>
          </cell>
        </row>
        <row r="2287">
          <cell r="G2287">
            <v>135921</v>
          </cell>
          <cell r="H2287">
            <v>6492</v>
          </cell>
        </row>
        <row r="2288">
          <cell r="G2288">
            <v>135921</v>
          </cell>
          <cell r="H2288">
            <v>6492</v>
          </cell>
        </row>
        <row r="2289">
          <cell r="G2289">
            <v>135921</v>
          </cell>
          <cell r="H2289">
            <v>6492</v>
          </cell>
        </row>
        <row r="2290">
          <cell r="G2290">
            <v>135921</v>
          </cell>
          <cell r="H2290">
            <v>6492</v>
          </cell>
        </row>
        <row r="2291">
          <cell r="G2291">
            <v>135921</v>
          </cell>
          <cell r="H2291">
            <v>6492</v>
          </cell>
        </row>
        <row r="2292">
          <cell r="G2292">
            <v>135921</v>
          </cell>
          <cell r="H2292">
            <v>6492</v>
          </cell>
        </row>
        <row r="2293">
          <cell r="G2293">
            <v>135921</v>
          </cell>
          <cell r="H2293">
            <v>6492</v>
          </cell>
        </row>
        <row r="2294">
          <cell r="G2294">
            <v>135921</v>
          </cell>
          <cell r="H2294">
            <v>6492</v>
          </cell>
        </row>
        <row r="2295">
          <cell r="G2295">
            <v>135921</v>
          </cell>
          <cell r="H2295">
            <v>6492</v>
          </cell>
        </row>
        <row r="2296">
          <cell r="G2296">
            <v>135921</v>
          </cell>
          <cell r="H2296">
            <v>6492</v>
          </cell>
        </row>
        <row r="2297">
          <cell r="G2297">
            <v>135921</v>
          </cell>
          <cell r="H2297">
            <v>6492</v>
          </cell>
        </row>
        <row r="2298">
          <cell r="G2298">
            <v>135921</v>
          </cell>
          <cell r="H2298">
            <v>6492</v>
          </cell>
        </row>
        <row r="2299">
          <cell r="G2299">
            <v>135921</v>
          </cell>
          <cell r="H2299">
            <v>6492</v>
          </cell>
        </row>
        <row r="2300">
          <cell r="G2300">
            <v>135921</v>
          </cell>
          <cell r="H2300">
            <v>6492</v>
          </cell>
        </row>
        <row r="2301">
          <cell r="G2301">
            <v>135921</v>
          </cell>
          <cell r="H2301">
            <v>6492</v>
          </cell>
        </row>
        <row r="2302">
          <cell r="G2302">
            <v>135921</v>
          </cell>
          <cell r="H2302">
            <v>6492</v>
          </cell>
        </row>
        <row r="2303">
          <cell r="G2303">
            <v>135921</v>
          </cell>
          <cell r="H2303">
            <v>6492</v>
          </cell>
        </row>
        <row r="2304">
          <cell r="G2304">
            <v>135921</v>
          </cell>
          <cell r="H2304">
            <v>6492</v>
          </cell>
        </row>
        <row r="2305">
          <cell r="G2305">
            <v>135921</v>
          </cell>
          <cell r="H2305">
            <v>6492</v>
          </cell>
        </row>
        <row r="2306">
          <cell r="G2306">
            <v>135921</v>
          </cell>
          <cell r="H2306">
            <v>6492</v>
          </cell>
        </row>
        <row r="2307">
          <cell r="G2307">
            <v>135921</v>
          </cell>
          <cell r="H2307">
            <v>6492</v>
          </cell>
        </row>
        <row r="2308">
          <cell r="G2308">
            <v>135921</v>
          </cell>
          <cell r="H2308">
            <v>6492</v>
          </cell>
        </row>
        <row r="2309">
          <cell r="G2309">
            <v>135921</v>
          </cell>
          <cell r="H2309">
            <v>6492</v>
          </cell>
        </row>
        <row r="2310">
          <cell r="G2310">
            <v>135921</v>
          </cell>
          <cell r="H2310">
            <v>6492</v>
          </cell>
        </row>
        <row r="2311">
          <cell r="G2311">
            <v>135632</v>
          </cell>
          <cell r="H2311">
            <v>6377</v>
          </cell>
        </row>
        <row r="2312">
          <cell r="G2312">
            <v>135632</v>
          </cell>
          <cell r="H2312">
            <v>6377</v>
          </cell>
        </row>
        <row r="2313">
          <cell r="G2313">
            <v>135632</v>
          </cell>
          <cell r="H2313">
            <v>6377</v>
          </cell>
        </row>
        <row r="2314">
          <cell r="G2314">
            <v>135632</v>
          </cell>
          <cell r="H2314">
            <v>6377</v>
          </cell>
        </row>
        <row r="2315">
          <cell r="G2315">
            <v>135632</v>
          </cell>
          <cell r="H2315">
            <v>6377</v>
          </cell>
        </row>
        <row r="2316">
          <cell r="G2316">
            <v>135632</v>
          </cell>
          <cell r="H2316">
            <v>6377</v>
          </cell>
        </row>
        <row r="2317">
          <cell r="G2317">
            <v>135632</v>
          </cell>
          <cell r="H2317">
            <v>6377</v>
          </cell>
        </row>
        <row r="2318">
          <cell r="G2318">
            <v>135632</v>
          </cell>
          <cell r="H2318">
            <v>6377</v>
          </cell>
        </row>
        <row r="2319">
          <cell r="G2319">
            <v>135632</v>
          </cell>
          <cell r="H2319">
            <v>6377</v>
          </cell>
        </row>
        <row r="2320">
          <cell r="G2320">
            <v>135632</v>
          </cell>
          <cell r="H2320">
            <v>6377</v>
          </cell>
        </row>
        <row r="2321">
          <cell r="G2321">
            <v>135632</v>
          </cell>
          <cell r="H2321">
            <v>6377</v>
          </cell>
        </row>
        <row r="2322">
          <cell r="G2322">
            <v>135632</v>
          </cell>
          <cell r="H2322">
            <v>6377</v>
          </cell>
        </row>
        <row r="2323">
          <cell r="G2323">
            <v>135632</v>
          </cell>
          <cell r="H2323">
            <v>6377</v>
          </cell>
        </row>
        <row r="2324">
          <cell r="G2324">
            <v>135632</v>
          </cell>
          <cell r="H2324">
            <v>6377</v>
          </cell>
        </row>
        <row r="2325">
          <cell r="G2325">
            <v>135632</v>
          </cell>
          <cell r="H2325">
            <v>6377</v>
          </cell>
        </row>
        <row r="2326">
          <cell r="G2326">
            <v>135632</v>
          </cell>
          <cell r="H2326">
            <v>6377</v>
          </cell>
        </row>
        <row r="2327">
          <cell r="G2327">
            <v>135632</v>
          </cell>
          <cell r="H2327">
            <v>6377</v>
          </cell>
        </row>
        <row r="2328">
          <cell r="G2328">
            <v>135632</v>
          </cell>
          <cell r="H2328">
            <v>6377</v>
          </cell>
        </row>
        <row r="2329">
          <cell r="G2329">
            <v>135632</v>
          </cell>
          <cell r="H2329">
            <v>6377</v>
          </cell>
        </row>
        <row r="2330">
          <cell r="G2330">
            <v>135632</v>
          </cell>
          <cell r="H2330">
            <v>6377</v>
          </cell>
        </row>
        <row r="2331">
          <cell r="G2331">
            <v>135632</v>
          </cell>
          <cell r="H2331">
            <v>6377</v>
          </cell>
        </row>
        <row r="2332">
          <cell r="G2332">
            <v>135632</v>
          </cell>
          <cell r="H2332">
            <v>6377</v>
          </cell>
        </row>
        <row r="2333">
          <cell r="G2333">
            <v>135632</v>
          </cell>
          <cell r="H2333">
            <v>6377</v>
          </cell>
        </row>
        <row r="2334">
          <cell r="G2334">
            <v>135632</v>
          </cell>
          <cell r="H2334">
            <v>6377</v>
          </cell>
        </row>
        <row r="2335">
          <cell r="G2335">
            <v>135632</v>
          </cell>
          <cell r="H2335">
            <v>6377</v>
          </cell>
        </row>
        <row r="2336">
          <cell r="G2336">
            <v>135632</v>
          </cell>
          <cell r="H2336">
            <v>6377</v>
          </cell>
        </row>
        <row r="2337">
          <cell r="G2337">
            <v>135632</v>
          </cell>
          <cell r="H2337">
            <v>6377</v>
          </cell>
        </row>
        <row r="2338">
          <cell r="G2338">
            <v>135632</v>
          </cell>
          <cell r="H2338">
            <v>6377</v>
          </cell>
        </row>
        <row r="2339">
          <cell r="G2339">
            <v>135632</v>
          </cell>
          <cell r="H2339">
            <v>6377</v>
          </cell>
        </row>
        <row r="2340">
          <cell r="G2340">
            <v>135632</v>
          </cell>
          <cell r="H2340">
            <v>6377</v>
          </cell>
        </row>
        <row r="2341">
          <cell r="G2341">
            <v>135632</v>
          </cell>
          <cell r="H2341">
            <v>6377</v>
          </cell>
        </row>
        <row r="2342">
          <cell r="G2342">
            <v>135632</v>
          </cell>
          <cell r="H2342">
            <v>6377</v>
          </cell>
        </row>
        <row r="2343">
          <cell r="G2343">
            <v>135632</v>
          </cell>
          <cell r="H2343">
            <v>6377</v>
          </cell>
        </row>
        <row r="2344">
          <cell r="G2344">
            <v>135632</v>
          </cell>
          <cell r="H2344">
            <v>6377</v>
          </cell>
        </row>
        <row r="2345">
          <cell r="G2345">
            <v>135632</v>
          </cell>
          <cell r="H2345">
            <v>6377</v>
          </cell>
        </row>
        <row r="2346">
          <cell r="G2346">
            <v>135632</v>
          </cell>
          <cell r="H2346">
            <v>6377</v>
          </cell>
        </row>
        <row r="2347">
          <cell r="G2347">
            <v>135632</v>
          </cell>
          <cell r="H2347">
            <v>6377</v>
          </cell>
        </row>
        <row r="2348">
          <cell r="G2348">
            <v>135632</v>
          </cell>
          <cell r="H2348">
            <v>6377</v>
          </cell>
        </row>
        <row r="2349">
          <cell r="G2349">
            <v>135632</v>
          </cell>
          <cell r="H2349">
            <v>6377</v>
          </cell>
        </row>
        <row r="2350">
          <cell r="G2350">
            <v>135632</v>
          </cell>
          <cell r="H2350">
            <v>6377</v>
          </cell>
        </row>
        <row r="2351">
          <cell r="G2351">
            <v>135632</v>
          </cell>
          <cell r="H2351">
            <v>6377</v>
          </cell>
        </row>
        <row r="2352">
          <cell r="G2352">
            <v>135632</v>
          </cell>
          <cell r="H2352">
            <v>6377</v>
          </cell>
        </row>
        <row r="2353">
          <cell r="G2353">
            <v>135632</v>
          </cell>
          <cell r="H2353">
            <v>6377</v>
          </cell>
        </row>
        <row r="2354">
          <cell r="G2354">
            <v>135632</v>
          </cell>
          <cell r="H2354">
            <v>6377</v>
          </cell>
        </row>
        <row r="2355">
          <cell r="G2355">
            <v>135632</v>
          </cell>
          <cell r="H2355">
            <v>6377</v>
          </cell>
        </row>
        <row r="2356">
          <cell r="G2356">
            <v>135632</v>
          </cell>
          <cell r="H2356">
            <v>6377</v>
          </cell>
        </row>
        <row r="2357">
          <cell r="G2357">
            <v>135632</v>
          </cell>
          <cell r="H2357">
            <v>6377</v>
          </cell>
        </row>
        <row r="2358">
          <cell r="G2358">
            <v>135632</v>
          </cell>
          <cell r="H2358">
            <v>6377</v>
          </cell>
        </row>
        <row r="2359">
          <cell r="G2359">
            <v>135632</v>
          </cell>
          <cell r="H2359">
            <v>6377</v>
          </cell>
        </row>
        <row r="2360">
          <cell r="G2360">
            <v>135632</v>
          </cell>
          <cell r="H2360">
            <v>6377</v>
          </cell>
        </row>
        <row r="2361">
          <cell r="G2361">
            <v>135632</v>
          </cell>
          <cell r="H2361">
            <v>6377</v>
          </cell>
        </row>
        <row r="2362">
          <cell r="G2362">
            <v>135632</v>
          </cell>
          <cell r="H2362">
            <v>6377</v>
          </cell>
        </row>
        <row r="2363">
          <cell r="G2363">
            <v>135632</v>
          </cell>
          <cell r="H2363">
            <v>6377</v>
          </cell>
        </row>
        <row r="2364">
          <cell r="G2364">
            <v>135632</v>
          </cell>
          <cell r="H2364">
            <v>6377</v>
          </cell>
        </row>
        <row r="2365">
          <cell r="G2365">
            <v>135632</v>
          </cell>
          <cell r="H2365">
            <v>6377</v>
          </cell>
        </row>
        <row r="2366">
          <cell r="G2366">
            <v>135632</v>
          </cell>
          <cell r="H2366">
            <v>6377</v>
          </cell>
        </row>
        <row r="2367">
          <cell r="G2367">
            <v>135632</v>
          </cell>
          <cell r="H2367">
            <v>6377</v>
          </cell>
        </row>
        <row r="2368">
          <cell r="G2368">
            <v>135632</v>
          </cell>
          <cell r="H2368">
            <v>6377</v>
          </cell>
        </row>
        <row r="2369">
          <cell r="G2369">
            <v>135632</v>
          </cell>
          <cell r="H2369">
            <v>6377</v>
          </cell>
        </row>
        <row r="2370">
          <cell r="G2370">
            <v>135632</v>
          </cell>
          <cell r="H2370">
            <v>6377</v>
          </cell>
        </row>
        <row r="2371">
          <cell r="G2371">
            <v>135632</v>
          </cell>
          <cell r="H2371">
            <v>6377</v>
          </cell>
        </row>
        <row r="2372">
          <cell r="G2372">
            <v>135632</v>
          </cell>
          <cell r="H2372">
            <v>6377</v>
          </cell>
        </row>
        <row r="2373">
          <cell r="G2373">
            <v>135632</v>
          </cell>
          <cell r="H2373">
            <v>6377</v>
          </cell>
        </row>
        <row r="2374">
          <cell r="G2374">
            <v>135632</v>
          </cell>
          <cell r="H2374">
            <v>6377</v>
          </cell>
        </row>
        <row r="2375">
          <cell r="G2375">
            <v>135632</v>
          </cell>
          <cell r="H2375">
            <v>6377</v>
          </cell>
        </row>
        <row r="2376">
          <cell r="G2376">
            <v>135632</v>
          </cell>
          <cell r="H2376">
            <v>6377</v>
          </cell>
        </row>
        <row r="2377">
          <cell r="G2377">
            <v>135632</v>
          </cell>
          <cell r="H2377">
            <v>6377</v>
          </cell>
        </row>
        <row r="2378">
          <cell r="G2378">
            <v>135632</v>
          </cell>
          <cell r="H2378">
            <v>6377</v>
          </cell>
        </row>
        <row r="2379">
          <cell r="G2379">
            <v>135632</v>
          </cell>
          <cell r="H2379">
            <v>6377</v>
          </cell>
        </row>
        <row r="2380">
          <cell r="G2380">
            <v>135632</v>
          </cell>
          <cell r="H2380">
            <v>6377</v>
          </cell>
        </row>
        <row r="2381">
          <cell r="G2381">
            <v>135632</v>
          </cell>
          <cell r="H2381">
            <v>6377</v>
          </cell>
        </row>
        <row r="2382">
          <cell r="G2382">
            <v>135632</v>
          </cell>
          <cell r="H2382">
            <v>6377</v>
          </cell>
        </row>
        <row r="2383">
          <cell r="G2383">
            <v>135632</v>
          </cell>
          <cell r="H2383">
            <v>6377</v>
          </cell>
        </row>
        <row r="2384">
          <cell r="G2384">
            <v>135632</v>
          </cell>
          <cell r="H2384">
            <v>6377</v>
          </cell>
        </row>
        <row r="2385">
          <cell r="G2385">
            <v>135632</v>
          </cell>
          <cell r="H2385">
            <v>6377</v>
          </cell>
        </row>
        <row r="2386">
          <cell r="G2386">
            <v>135632</v>
          </cell>
          <cell r="H2386">
            <v>6377</v>
          </cell>
        </row>
        <row r="2387">
          <cell r="G2387">
            <v>135632</v>
          </cell>
          <cell r="H2387">
            <v>6377</v>
          </cell>
        </row>
        <row r="2388">
          <cell r="G2388">
            <v>135632</v>
          </cell>
          <cell r="H2388">
            <v>6377</v>
          </cell>
        </row>
        <row r="2389">
          <cell r="G2389">
            <v>135632</v>
          </cell>
          <cell r="H2389">
            <v>6377</v>
          </cell>
        </row>
        <row r="2390">
          <cell r="G2390">
            <v>135632</v>
          </cell>
          <cell r="H2390">
            <v>6377</v>
          </cell>
        </row>
        <row r="2391">
          <cell r="G2391">
            <v>135632</v>
          </cell>
          <cell r="H2391">
            <v>6377</v>
          </cell>
        </row>
        <row r="2392">
          <cell r="G2392">
            <v>135632</v>
          </cell>
          <cell r="H2392">
            <v>6377</v>
          </cell>
        </row>
        <row r="2393">
          <cell r="G2393">
            <v>135632</v>
          </cell>
          <cell r="H2393">
            <v>6377</v>
          </cell>
        </row>
        <row r="2394">
          <cell r="G2394">
            <v>135632</v>
          </cell>
          <cell r="H2394">
            <v>6377</v>
          </cell>
        </row>
        <row r="2395">
          <cell r="G2395">
            <v>135632</v>
          </cell>
          <cell r="H2395">
            <v>6377</v>
          </cell>
        </row>
        <row r="2396">
          <cell r="G2396">
            <v>135632</v>
          </cell>
          <cell r="H2396">
            <v>6377</v>
          </cell>
        </row>
        <row r="2397">
          <cell r="G2397">
            <v>135632</v>
          </cell>
          <cell r="H2397">
            <v>6377</v>
          </cell>
        </row>
        <row r="2398">
          <cell r="G2398">
            <v>135632</v>
          </cell>
          <cell r="H2398">
            <v>6377</v>
          </cell>
        </row>
        <row r="2399">
          <cell r="G2399">
            <v>135632</v>
          </cell>
          <cell r="H2399">
            <v>6377</v>
          </cell>
        </row>
        <row r="2400">
          <cell r="G2400">
            <v>135632</v>
          </cell>
          <cell r="H2400">
            <v>6377</v>
          </cell>
        </row>
        <row r="2401">
          <cell r="G2401">
            <v>135632</v>
          </cell>
          <cell r="H2401">
            <v>6377</v>
          </cell>
        </row>
        <row r="2402">
          <cell r="G2402">
            <v>135632</v>
          </cell>
          <cell r="H2402">
            <v>6377</v>
          </cell>
        </row>
        <row r="2403">
          <cell r="G2403">
            <v>135632</v>
          </cell>
          <cell r="H2403">
            <v>6377</v>
          </cell>
        </row>
        <row r="2404">
          <cell r="G2404">
            <v>135632</v>
          </cell>
          <cell r="H2404">
            <v>6377</v>
          </cell>
        </row>
        <row r="2405">
          <cell r="G2405">
            <v>135632</v>
          </cell>
          <cell r="H2405">
            <v>6377</v>
          </cell>
        </row>
        <row r="2406">
          <cell r="G2406">
            <v>135632</v>
          </cell>
          <cell r="H2406">
            <v>6377</v>
          </cell>
        </row>
        <row r="2407">
          <cell r="G2407">
            <v>135632</v>
          </cell>
          <cell r="H2407">
            <v>6377</v>
          </cell>
        </row>
        <row r="2408">
          <cell r="G2408">
            <v>135632</v>
          </cell>
          <cell r="H2408">
            <v>6377</v>
          </cell>
        </row>
        <row r="2409">
          <cell r="G2409">
            <v>135632</v>
          </cell>
          <cell r="H2409">
            <v>6377</v>
          </cell>
        </row>
        <row r="2410">
          <cell r="G2410">
            <v>135632</v>
          </cell>
          <cell r="H2410">
            <v>6377</v>
          </cell>
        </row>
        <row r="2411">
          <cell r="G2411">
            <v>135632</v>
          </cell>
          <cell r="H2411">
            <v>6377</v>
          </cell>
        </row>
        <row r="2412">
          <cell r="G2412">
            <v>135632</v>
          </cell>
          <cell r="H2412">
            <v>6377</v>
          </cell>
        </row>
        <row r="2413">
          <cell r="G2413">
            <v>135632</v>
          </cell>
          <cell r="H2413">
            <v>6377</v>
          </cell>
        </row>
        <row r="2414">
          <cell r="G2414">
            <v>135632</v>
          </cell>
          <cell r="H2414">
            <v>6377</v>
          </cell>
        </row>
        <row r="2415">
          <cell r="G2415">
            <v>135632</v>
          </cell>
          <cell r="H2415">
            <v>6377</v>
          </cell>
        </row>
        <row r="2416">
          <cell r="G2416">
            <v>135632</v>
          </cell>
          <cell r="H2416">
            <v>6377</v>
          </cell>
        </row>
        <row r="2417">
          <cell r="G2417">
            <v>135632</v>
          </cell>
          <cell r="H2417">
            <v>6377</v>
          </cell>
        </row>
        <row r="2418">
          <cell r="G2418">
            <v>135632</v>
          </cell>
          <cell r="H2418">
            <v>6377</v>
          </cell>
        </row>
        <row r="2419">
          <cell r="G2419">
            <v>135632</v>
          </cell>
          <cell r="H2419">
            <v>6377</v>
          </cell>
        </row>
        <row r="2420">
          <cell r="G2420">
            <v>135632</v>
          </cell>
          <cell r="H2420">
            <v>6377</v>
          </cell>
        </row>
        <row r="2421">
          <cell r="G2421">
            <v>135632</v>
          </cell>
          <cell r="H2421">
            <v>6377</v>
          </cell>
        </row>
        <row r="2422">
          <cell r="G2422">
            <v>135632</v>
          </cell>
          <cell r="H2422">
            <v>6377</v>
          </cell>
        </row>
        <row r="2423">
          <cell r="G2423">
            <v>135632</v>
          </cell>
          <cell r="H2423">
            <v>6377</v>
          </cell>
        </row>
        <row r="2424">
          <cell r="G2424">
            <v>135632</v>
          </cell>
          <cell r="H2424">
            <v>6377</v>
          </cell>
        </row>
        <row r="2425">
          <cell r="G2425">
            <v>135632</v>
          </cell>
          <cell r="H2425">
            <v>6377</v>
          </cell>
        </row>
        <row r="2426">
          <cell r="G2426">
            <v>135632</v>
          </cell>
          <cell r="H2426">
            <v>6377</v>
          </cell>
        </row>
        <row r="2427">
          <cell r="G2427">
            <v>135632</v>
          </cell>
          <cell r="H2427">
            <v>6377</v>
          </cell>
        </row>
        <row r="2428">
          <cell r="G2428">
            <v>135632</v>
          </cell>
          <cell r="H2428">
            <v>6377</v>
          </cell>
        </row>
        <row r="2429">
          <cell r="G2429">
            <v>135632</v>
          </cell>
          <cell r="H2429">
            <v>6377</v>
          </cell>
        </row>
        <row r="2430">
          <cell r="G2430">
            <v>135632</v>
          </cell>
          <cell r="H2430">
            <v>6377</v>
          </cell>
        </row>
        <row r="2431">
          <cell r="G2431">
            <v>135632</v>
          </cell>
          <cell r="H2431">
            <v>6377</v>
          </cell>
        </row>
        <row r="2432">
          <cell r="G2432">
            <v>135632</v>
          </cell>
          <cell r="H2432">
            <v>6377</v>
          </cell>
        </row>
        <row r="2433">
          <cell r="G2433">
            <v>135632</v>
          </cell>
          <cell r="H2433">
            <v>6377</v>
          </cell>
        </row>
        <row r="2434">
          <cell r="G2434">
            <v>135632</v>
          </cell>
          <cell r="H2434">
            <v>6377</v>
          </cell>
        </row>
        <row r="2435">
          <cell r="G2435">
            <v>135632</v>
          </cell>
          <cell r="H2435">
            <v>6377</v>
          </cell>
        </row>
        <row r="2436">
          <cell r="G2436">
            <v>135632</v>
          </cell>
          <cell r="H2436">
            <v>6377</v>
          </cell>
        </row>
        <row r="2437">
          <cell r="G2437">
            <v>135632</v>
          </cell>
          <cell r="H2437">
            <v>6377</v>
          </cell>
        </row>
        <row r="2438">
          <cell r="G2438">
            <v>135632</v>
          </cell>
          <cell r="H2438">
            <v>6377</v>
          </cell>
        </row>
        <row r="2439">
          <cell r="G2439">
            <v>135632</v>
          </cell>
          <cell r="H2439">
            <v>6377</v>
          </cell>
        </row>
        <row r="2440">
          <cell r="G2440">
            <v>135632</v>
          </cell>
          <cell r="H2440">
            <v>6377</v>
          </cell>
        </row>
        <row r="2441">
          <cell r="G2441">
            <v>135632</v>
          </cell>
          <cell r="H2441">
            <v>6377</v>
          </cell>
        </row>
        <row r="2442">
          <cell r="G2442">
            <v>135632</v>
          </cell>
          <cell r="H2442">
            <v>6377</v>
          </cell>
        </row>
        <row r="2443">
          <cell r="G2443">
            <v>135632</v>
          </cell>
          <cell r="H2443">
            <v>6377</v>
          </cell>
        </row>
        <row r="2444">
          <cell r="G2444">
            <v>135632</v>
          </cell>
          <cell r="H2444">
            <v>6377</v>
          </cell>
        </row>
        <row r="2445">
          <cell r="G2445">
            <v>135632</v>
          </cell>
          <cell r="H2445">
            <v>6377</v>
          </cell>
        </row>
        <row r="2446">
          <cell r="G2446">
            <v>135632</v>
          </cell>
          <cell r="H2446">
            <v>6377</v>
          </cell>
        </row>
        <row r="2447">
          <cell r="G2447">
            <v>135632</v>
          </cell>
          <cell r="H2447">
            <v>6377</v>
          </cell>
        </row>
        <row r="2448">
          <cell r="G2448">
            <v>135632</v>
          </cell>
          <cell r="H2448">
            <v>6377</v>
          </cell>
        </row>
        <row r="2449">
          <cell r="G2449">
            <v>135632</v>
          </cell>
          <cell r="H2449">
            <v>6377</v>
          </cell>
        </row>
        <row r="2450">
          <cell r="G2450">
            <v>135632</v>
          </cell>
          <cell r="H2450">
            <v>6377</v>
          </cell>
        </row>
        <row r="2451">
          <cell r="G2451">
            <v>135632</v>
          </cell>
          <cell r="H2451">
            <v>6377</v>
          </cell>
        </row>
        <row r="2452">
          <cell r="G2452">
            <v>135632</v>
          </cell>
          <cell r="H2452">
            <v>6377</v>
          </cell>
        </row>
        <row r="2453">
          <cell r="G2453">
            <v>135632</v>
          </cell>
          <cell r="H2453">
            <v>6377</v>
          </cell>
        </row>
        <row r="2454">
          <cell r="G2454">
            <v>135632</v>
          </cell>
          <cell r="H2454">
            <v>6377</v>
          </cell>
        </row>
        <row r="2455">
          <cell r="G2455">
            <v>135632</v>
          </cell>
          <cell r="H2455">
            <v>6377</v>
          </cell>
        </row>
        <row r="2456">
          <cell r="G2456">
            <v>135632</v>
          </cell>
          <cell r="H2456">
            <v>6377</v>
          </cell>
        </row>
        <row r="2457">
          <cell r="G2457">
            <v>135632</v>
          </cell>
          <cell r="H2457">
            <v>6377</v>
          </cell>
        </row>
        <row r="2458">
          <cell r="G2458">
            <v>135632</v>
          </cell>
          <cell r="H2458">
            <v>6377</v>
          </cell>
        </row>
        <row r="2459">
          <cell r="G2459">
            <v>135632</v>
          </cell>
          <cell r="H2459">
            <v>6377</v>
          </cell>
        </row>
        <row r="2460">
          <cell r="G2460">
            <v>135632</v>
          </cell>
          <cell r="H2460">
            <v>6377</v>
          </cell>
        </row>
        <row r="2461">
          <cell r="G2461">
            <v>135632</v>
          </cell>
          <cell r="H2461">
            <v>6377</v>
          </cell>
        </row>
        <row r="2462">
          <cell r="G2462">
            <v>135632</v>
          </cell>
          <cell r="H2462">
            <v>6377</v>
          </cell>
        </row>
        <row r="2463">
          <cell r="G2463">
            <v>135632</v>
          </cell>
          <cell r="H2463">
            <v>6377</v>
          </cell>
        </row>
        <row r="2464">
          <cell r="G2464">
            <v>135632</v>
          </cell>
          <cell r="H2464">
            <v>6377</v>
          </cell>
        </row>
        <row r="2465">
          <cell r="G2465">
            <v>135632</v>
          </cell>
          <cell r="H2465">
            <v>6377</v>
          </cell>
        </row>
        <row r="2466">
          <cell r="G2466">
            <v>135632</v>
          </cell>
          <cell r="H2466">
            <v>6377</v>
          </cell>
        </row>
        <row r="2467">
          <cell r="G2467">
            <v>135632</v>
          </cell>
          <cell r="H2467">
            <v>6377</v>
          </cell>
        </row>
        <row r="2468">
          <cell r="G2468">
            <v>135632</v>
          </cell>
          <cell r="H2468">
            <v>6377</v>
          </cell>
        </row>
        <row r="2469">
          <cell r="G2469">
            <v>135632</v>
          </cell>
          <cell r="H2469">
            <v>6377</v>
          </cell>
        </row>
        <row r="2470">
          <cell r="G2470">
            <v>135632</v>
          </cell>
          <cell r="H2470">
            <v>6377</v>
          </cell>
        </row>
        <row r="2471">
          <cell r="G2471">
            <v>135632</v>
          </cell>
          <cell r="H2471">
            <v>6377</v>
          </cell>
        </row>
        <row r="2472">
          <cell r="G2472">
            <v>135632</v>
          </cell>
          <cell r="H2472">
            <v>6377</v>
          </cell>
        </row>
        <row r="2473">
          <cell r="G2473">
            <v>135632</v>
          </cell>
          <cell r="H2473">
            <v>6377</v>
          </cell>
        </row>
        <row r="2474">
          <cell r="G2474">
            <v>135632</v>
          </cell>
          <cell r="H2474">
            <v>6377</v>
          </cell>
        </row>
        <row r="2475">
          <cell r="G2475">
            <v>135633</v>
          </cell>
          <cell r="H2475">
            <v>6370</v>
          </cell>
        </row>
        <row r="2476">
          <cell r="G2476">
            <v>135633</v>
          </cell>
          <cell r="H2476">
            <v>6370</v>
          </cell>
        </row>
        <row r="2477">
          <cell r="G2477">
            <v>135633</v>
          </cell>
          <cell r="H2477">
            <v>6370</v>
          </cell>
        </row>
        <row r="2478">
          <cell r="G2478">
            <v>135633</v>
          </cell>
          <cell r="H2478">
            <v>6370</v>
          </cell>
        </row>
        <row r="2479">
          <cell r="G2479">
            <v>135633</v>
          </cell>
          <cell r="H2479">
            <v>6370</v>
          </cell>
        </row>
        <row r="2480">
          <cell r="G2480">
            <v>135633</v>
          </cell>
          <cell r="H2480">
            <v>6370</v>
          </cell>
        </row>
        <row r="2481">
          <cell r="G2481">
            <v>135633</v>
          </cell>
          <cell r="H2481">
            <v>6370</v>
          </cell>
        </row>
        <row r="2482">
          <cell r="G2482">
            <v>135633</v>
          </cell>
          <cell r="H2482">
            <v>6370</v>
          </cell>
        </row>
        <row r="2483">
          <cell r="G2483">
            <v>135633</v>
          </cell>
          <cell r="H2483">
            <v>6370</v>
          </cell>
        </row>
        <row r="2484">
          <cell r="G2484">
            <v>135633</v>
          </cell>
          <cell r="H2484">
            <v>6370</v>
          </cell>
        </row>
        <row r="2485">
          <cell r="G2485">
            <v>135633</v>
          </cell>
          <cell r="H2485">
            <v>6370</v>
          </cell>
        </row>
        <row r="2486">
          <cell r="G2486">
            <v>135633</v>
          </cell>
          <cell r="H2486">
            <v>6370</v>
          </cell>
        </row>
        <row r="2487">
          <cell r="G2487">
            <v>135633</v>
          </cell>
          <cell r="H2487">
            <v>6370</v>
          </cell>
        </row>
        <row r="2488">
          <cell r="G2488">
            <v>135633</v>
          </cell>
          <cell r="H2488">
            <v>6370</v>
          </cell>
        </row>
        <row r="2489">
          <cell r="G2489">
            <v>135633</v>
          </cell>
          <cell r="H2489">
            <v>6370</v>
          </cell>
        </row>
        <row r="2490">
          <cell r="G2490">
            <v>135633</v>
          </cell>
          <cell r="H2490">
            <v>6370</v>
          </cell>
        </row>
        <row r="2491">
          <cell r="G2491">
            <v>135633</v>
          </cell>
          <cell r="H2491">
            <v>6370</v>
          </cell>
        </row>
        <row r="2492">
          <cell r="G2492">
            <v>135633</v>
          </cell>
          <cell r="H2492">
            <v>6370</v>
          </cell>
        </row>
        <row r="2493">
          <cell r="G2493">
            <v>135633</v>
          </cell>
          <cell r="H2493">
            <v>6370</v>
          </cell>
        </row>
        <row r="2494">
          <cell r="G2494">
            <v>135633</v>
          </cell>
          <cell r="H2494">
            <v>6370</v>
          </cell>
        </row>
        <row r="2495">
          <cell r="G2495">
            <v>135633</v>
          </cell>
          <cell r="H2495">
            <v>6370</v>
          </cell>
        </row>
        <row r="2496">
          <cell r="G2496">
            <v>135633</v>
          </cell>
          <cell r="H2496">
            <v>6370</v>
          </cell>
        </row>
        <row r="2497">
          <cell r="G2497">
            <v>135633</v>
          </cell>
          <cell r="H2497">
            <v>6370</v>
          </cell>
        </row>
        <row r="2498">
          <cell r="G2498">
            <v>135633</v>
          </cell>
          <cell r="H2498">
            <v>6370</v>
          </cell>
        </row>
        <row r="2499">
          <cell r="G2499">
            <v>135633</v>
          </cell>
          <cell r="H2499">
            <v>6370</v>
          </cell>
        </row>
        <row r="2500">
          <cell r="G2500">
            <v>135634</v>
          </cell>
          <cell r="H2500">
            <v>6427</v>
          </cell>
        </row>
        <row r="2501">
          <cell r="G2501">
            <v>135634</v>
          </cell>
          <cell r="H2501">
            <v>6427</v>
          </cell>
        </row>
        <row r="2502">
          <cell r="G2502">
            <v>135634</v>
          </cell>
          <cell r="H2502">
            <v>6427</v>
          </cell>
        </row>
        <row r="2503">
          <cell r="G2503">
            <v>135634</v>
          </cell>
          <cell r="H2503">
            <v>6427</v>
          </cell>
        </row>
        <row r="2504">
          <cell r="G2504">
            <v>135634</v>
          </cell>
          <cell r="H2504">
            <v>6427</v>
          </cell>
        </row>
        <row r="2505">
          <cell r="G2505">
            <v>135634</v>
          </cell>
          <cell r="H2505">
            <v>6427</v>
          </cell>
        </row>
        <row r="2506">
          <cell r="G2506">
            <v>135634</v>
          </cell>
          <cell r="H2506">
            <v>6427</v>
          </cell>
        </row>
        <row r="2507">
          <cell r="G2507">
            <v>135634</v>
          </cell>
          <cell r="H2507">
            <v>6427</v>
          </cell>
        </row>
        <row r="2508">
          <cell r="G2508">
            <v>135634</v>
          </cell>
          <cell r="H2508">
            <v>6427</v>
          </cell>
        </row>
        <row r="2509">
          <cell r="G2509">
            <v>135634</v>
          </cell>
          <cell r="H2509">
            <v>6427</v>
          </cell>
        </row>
        <row r="2510">
          <cell r="G2510">
            <v>135634</v>
          </cell>
          <cell r="H2510">
            <v>6427</v>
          </cell>
        </row>
        <row r="2511">
          <cell r="G2511">
            <v>135634</v>
          </cell>
          <cell r="H2511">
            <v>6427</v>
          </cell>
        </row>
        <row r="2512">
          <cell r="G2512">
            <v>135634</v>
          </cell>
          <cell r="H2512">
            <v>6427</v>
          </cell>
        </row>
        <row r="2513">
          <cell r="G2513">
            <v>135634</v>
          </cell>
          <cell r="H2513">
            <v>6427</v>
          </cell>
        </row>
        <row r="2514">
          <cell r="G2514">
            <v>135634</v>
          </cell>
          <cell r="H2514">
            <v>6427</v>
          </cell>
        </row>
        <row r="2515">
          <cell r="G2515">
            <v>135634</v>
          </cell>
          <cell r="H2515">
            <v>6427</v>
          </cell>
        </row>
        <row r="2516">
          <cell r="G2516">
            <v>135634</v>
          </cell>
          <cell r="H2516">
            <v>6427</v>
          </cell>
        </row>
        <row r="2517">
          <cell r="G2517">
            <v>135634</v>
          </cell>
          <cell r="H2517">
            <v>6427</v>
          </cell>
        </row>
        <row r="2518">
          <cell r="G2518">
            <v>135634</v>
          </cell>
          <cell r="H2518">
            <v>6427</v>
          </cell>
        </row>
        <row r="2519">
          <cell r="G2519">
            <v>135634</v>
          </cell>
          <cell r="H2519">
            <v>6427</v>
          </cell>
        </row>
        <row r="2520">
          <cell r="G2520">
            <v>135634</v>
          </cell>
          <cell r="H2520">
            <v>6427</v>
          </cell>
        </row>
        <row r="2521">
          <cell r="G2521">
            <v>135634</v>
          </cell>
          <cell r="H2521">
            <v>6427</v>
          </cell>
        </row>
        <row r="2522">
          <cell r="G2522">
            <v>135634</v>
          </cell>
          <cell r="H2522">
            <v>6427</v>
          </cell>
        </row>
        <row r="2523">
          <cell r="G2523">
            <v>135634</v>
          </cell>
          <cell r="H2523">
            <v>6427</v>
          </cell>
        </row>
        <row r="2524">
          <cell r="G2524">
            <v>135634</v>
          </cell>
          <cell r="H2524">
            <v>6427</v>
          </cell>
        </row>
        <row r="2525">
          <cell r="G2525">
            <v>135634</v>
          </cell>
          <cell r="H2525">
            <v>6427</v>
          </cell>
        </row>
        <row r="2526">
          <cell r="G2526">
            <v>135634</v>
          </cell>
          <cell r="H2526">
            <v>6427</v>
          </cell>
        </row>
        <row r="2527">
          <cell r="G2527">
            <v>135634</v>
          </cell>
          <cell r="H2527">
            <v>6427</v>
          </cell>
        </row>
        <row r="2528">
          <cell r="G2528">
            <v>135634</v>
          </cell>
          <cell r="H2528">
            <v>6427</v>
          </cell>
        </row>
        <row r="2529">
          <cell r="G2529">
            <v>135634</v>
          </cell>
          <cell r="H2529">
            <v>6427</v>
          </cell>
        </row>
        <row r="2530">
          <cell r="G2530">
            <v>135634</v>
          </cell>
          <cell r="H2530">
            <v>6427</v>
          </cell>
        </row>
        <row r="2531">
          <cell r="G2531">
            <v>135634</v>
          </cell>
          <cell r="H2531">
            <v>6427</v>
          </cell>
        </row>
        <row r="2532">
          <cell r="G2532">
            <v>135634</v>
          </cell>
          <cell r="H2532">
            <v>6427</v>
          </cell>
        </row>
        <row r="2533">
          <cell r="G2533">
            <v>135634</v>
          </cell>
          <cell r="H2533">
            <v>6427</v>
          </cell>
        </row>
        <row r="2534">
          <cell r="G2534">
            <v>135634</v>
          </cell>
          <cell r="H2534">
            <v>6427</v>
          </cell>
        </row>
        <row r="2535">
          <cell r="G2535">
            <v>135634</v>
          </cell>
          <cell r="H2535">
            <v>6427</v>
          </cell>
        </row>
        <row r="2536">
          <cell r="G2536">
            <v>135634</v>
          </cell>
          <cell r="H2536">
            <v>6427</v>
          </cell>
        </row>
        <row r="2537">
          <cell r="G2537">
            <v>135634</v>
          </cell>
          <cell r="H2537">
            <v>6427</v>
          </cell>
        </row>
        <row r="2538">
          <cell r="G2538">
            <v>135634</v>
          </cell>
          <cell r="H2538">
            <v>6427</v>
          </cell>
        </row>
        <row r="2539">
          <cell r="G2539">
            <v>135634</v>
          </cell>
          <cell r="H2539">
            <v>6427</v>
          </cell>
        </row>
        <row r="2540">
          <cell r="G2540">
            <v>135634</v>
          </cell>
          <cell r="H2540">
            <v>6427</v>
          </cell>
        </row>
        <row r="2541">
          <cell r="G2541">
            <v>135634</v>
          </cell>
          <cell r="H2541">
            <v>6427</v>
          </cell>
        </row>
        <row r="2542">
          <cell r="G2542">
            <v>135634</v>
          </cell>
          <cell r="H2542">
            <v>6427</v>
          </cell>
        </row>
        <row r="2543">
          <cell r="G2543">
            <v>135634</v>
          </cell>
          <cell r="H2543">
            <v>6427</v>
          </cell>
        </row>
        <row r="2544">
          <cell r="G2544">
            <v>135634</v>
          </cell>
          <cell r="H2544">
            <v>6427</v>
          </cell>
        </row>
        <row r="2545">
          <cell r="G2545">
            <v>135634</v>
          </cell>
          <cell r="H2545">
            <v>6427</v>
          </cell>
        </row>
        <row r="2546">
          <cell r="G2546">
            <v>135634</v>
          </cell>
          <cell r="H2546">
            <v>6427</v>
          </cell>
        </row>
        <row r="2547">
          <cell r="G2547">
            <v>135634</v>
          </cell>
          <cell r="H2547">
            <v>6427</v>
          </cell>
        </row>
        <row r="2548">
          <cell r="G2548">
            <v>135634</v>
          </cell>
          <cell r="H2548">
            <v>6427</v>
          </cell>
        </row>
        <row r="2549">
          <cell r="G2549">
            <v>135634</v>
          </cell>
          <cell r="H2549">
            <v>6427</v>
          </cell>
        </row>
        <row r="2550">
          <cell r="G2550">
            <v>135634</v>
          </cell>
          <cell r="H2550">
            <v>6427</v>
          </cell>
        </row>
        <row r="2551">
          <cell r="G2551">
            <v>135634</v>
          </cell>
          <cell r="H2551">
            <v>6427</v>
          </cell>
        </row>
        <row r="2552">
          <cell r="G2552">
            <v>135634</v>
          </cell>
          <cell r="H2552">
            <v>6427</v>
          </cell>
        </row>
        <row r="2553">
          <cell r="G2553">
            <v>135634</v>
          </cell>
          <cell r="H2553">
            <v>6427</v>
          </cell>
        </row>
        <row r="2554">
          <cell r="G2554">
            <v>135634</v>
          </cell>
          <cell r="H2554">
            <v>6427</v>
          </cell>
        </row>
        <row r="2555">
          <cell r="G2555">
            <v>135634</v>
          </cell>
          <cell r="H2555">
            <v>6427</v>
          </cell>
        </row>
        <row r="2556">
          <cell r="G2556">
            <v>135634</v>
          </cell>
          <cell r="H2556">
            <v>6427</v>
          </cell>
        </row>
        <row r="2557">
          <cell r="G2557">
            <v>135634</v>
          </cell>
          <cell r="H2557">
            <v>6427</v>
          </cell>
        </row>
        <row r="2558">
          <cell r="G2558">
            <v>135634</v>
          </cell>
          <cell r="H2558">
            <v>6427</v>
          </cell>
        </row>
        <row r="2559">
          <cell r="G2559">
            <v>135634</v>
          </cell>
          <cell r="H2559">
            <v>6427</v>
          </cell>
        </row>
        <row r="2560">
          <cell r="G2560">
            <v>135634</v>
          </cell>
          <cell r="H2560">
            <v>6427</v>
          </cell>
        </row>
        <row r="2561">
          <cell r="G2561">
            <v>135634</v>
          </cell>
          <cell r="H2561">
            <v>6427</v>
          </cell>
        </row>
        <row r="2562">
          <cell r="G2562">
            <v>135634</v>
          </cell>
          <cell r="H2562">
            <v>6427</v>
          </cell>
        </row>
        <row r="2563">
          <cell r="G2563">
            <v>135634</v>
          </cell>
          <cell r="H2563">
            <v>6427</v>
          </cell>
        </row>
        <row r="2564">
          <cell r="G2564">
            <v>135634</v>
          </cell>
          <cell r="H2564">
            <v>6427</v>
          </cell>
        </row>
        <row r="2565">
          <cell r="G2565">
            <v>135634</v>
          </cell>
          <cell r="H2565">
            <v>6427</v>
          </cell>
        </row>
        <row r="2566">
          <cell r="G2566">
            <v>135634</v>
          </cell>
          <cell r="H2566">
            <v>6427</v>
          </cell>
        </row>
        <row r="2567">
          <cell r="G2567">
            <v>135634</v>
          </cell>
          <cell r="H2567">
            <v>6427</v>
          </cell>
        </row>
        <row r="2568">
          <cell r="G2568">
            <v>135634</v>
          </cell>
          <cell r="H2568">
            <v>6427</v>
          </cell>
        </row>
        <row r="2569">
          <cell r="G2569">
            <v>135634</v>
          </cell>
          <cell r="H2569">
            <v>6427</v>
          </cell>
        </row>
        <row r="2570">
          <cell r="G2570">
            <v>135634</v>
          </cell>
          <cell r="H2570">
            <v>6427</v>
          </cell>
        </row>
        <row r="2571">
          <cell r="G2571">
            <v>135634</v>
          </cell>
          <cell r="H2571">
            <v>6427</v>
          </cell>
        </row>
        <row r="2572">
          <cell r="G2572">
            <v>135634</v>
          </cell>
          <cell r="H2572">
            <v>6427</v>
          </cell>
        </row>
        <row r="2573">
          <cell r="G2573">
            <v>135634</v>
          </cell>
          <cell r="H2573">
            <v>6427</v>
          </cell>
        </row>
        <row r="2574">
          <cell r="G2574">
            <v>135634</v>
          </cell>
          <cell r="H2574">
            <v>6427</v>
          </cell>
        </row>
        <row r="2575">
          <cell r="G2575">
            <v>135634</v>
          </cell>
          <cell r="H2575">
            <v>6427</v>
          </cell>
        </row>
        <row r="2576">
          <cell r="G2576">
            <v>135634</v>
          </cell>
          <cell r="H2576">
            <v>6427</v>
          </cell>
        </row>
        <row r="2577">
          <cell r="G2577">
            <v>135634</v>
          </cell>
          <cell r="H2577">
            <v>6427</v>
          </cell>
        </row>
        <row r="2578">
          <cell r="G2578">
            <v>135634</v>
          </cell>
          <cell r="H2578">
            <v>6427</v>
          </cell>
        </row>
        <row r="2579">
          <cell r="G2579">
            <v>135634</v>
          </cell>
          <cell r="H2579">
            <v>6427</v>
          </cell>
        </row>
        <row r="2580">
          <cell r="G2580">
            <v>135634</v>
          </cell>
          <cell r="H2580">
            <v>6427</v>
          </cell>
        </row>
        <row r="2581">
          <cell r="G2581">
            <v>135634</v>
          </cell>
          <cell r="H2581">
            <v>6427</v>
          </cell>
        </row>
        <row r="2582">
          <cell r="G2582">
            <v>135634</v>
          </cell>
          <cell r="H2582">
            <v>6427</v>
          </cell>
        </row>
        <row r="2583">
          <cell r="G2583">
            <v>135634</v>
          </cell>
          <cell r="H2583">
            <v>6427</v>
          </cell>
        </row>
        <row r="2584">
          <cell r="G2584">
            <v>135634</v>
          </cell>
          <cell r="H2584">
            <v>6427</v>
          </cell>
        </row>
        <row r="2585">
          <cell r="G2585">
            <v>135634</v>
          </cell>
          <cell r="H2585">
            <v>6427</v>
          </cell>
        </row>
        <row r="2586">
          <cell r="G2586">
            <v>135634</v>
          </cell>
          <cell r="H2586">
            <v>6427</v>
          </cell>
        </row>
        <row r="2587">
          <cell r="G2587">
            <v>135634</v>
          </cell>
          <cell r="H2587">
            <v>6427</v>
          </cell>
        </row>
        <row r="2588">
          <cell r="G2588">
            <v>135634</v>
          </cell>
          <cell r="H2588">
            <v>6427</v>
          </cell>
        </row>
        <row r="2589">
          <cell r="G2589">
            <v>135634</v>
          </cell>
          <cell r="H2589">
            <v>6427</v>
          </cell>
        </row>
        <row r="2590">
          <cell r="G2590">
            <v>135634</v>
          </cell>
          <cell r="H2590">
            <v>6427</v>
          </cell>
        </row>
        <row r="2591">
          <cell r="G2591">
            <v>135634</v>
          </cell>
          <cell r="H2591">
            <v>6427</v>
          </cell>
        </row>
        <row r="2592">
          <cell r="G2592">
            <v>135634</v>
          </cell>
          <cell r="H2592">
            <v>6427</v>
          </cell>
        </row>
        <row r="2593">
          <cell r="G2593">
            <v>135634</v>
          </cell>
          <cell r="H2593">
            <v>6427</v>
          </cell>
        </row>
        <row r="2594">
          <cell r="G2594">
            <v>135634</v>
          </cell>
          <cell r="H2594">
            <v>6427</v>
          </cell>
        </row>
        <row r="2595">
          <cell r="G2595">
            <v>135634</v>
          </cell>
          <cell r="H2595">
            <v>6427</v>
          </cell>
        </row>
        <row r="2596">
          <cell r="G2596">
            <v>135634</v>
          </cell>
          <cell r="H2596">
            <v>6427</v>
          </cell>
        </row>
        <row r="2597">
          <cell r="G2597">
            <v>135634</v>
          </cell>
          <cell r="H2597">
            <v>6427</v>
          </cell>
        </row>
        <row r="2598">
          <cell r="G2598">
            <v>135634</v>
          </cell>
          <cell r="H2598">
            <v>6427</v>
          </cell>
        </row>
        <row r="2599">
          <cell r="G2599">
            <v>135634</v>
          </cell>
          <cell r="H2599">
            <v>6427</v>
          </cell>
        </row>
        <row r="2600">
          <cell r="G2600">
            <v>135634</v>
          </cell>
          <cell r="H2600">
            <v>6427</v>
          </cell>
        </row>
        <row r="2601">
          <cell r="G2601">
            <v>135634</v>
          </cell>
          <cell r="H2601">
            <v>6427</v>
          </cell>
        </row>
        <row r="2602">
          <cell r="G2602">
            <v>135634</v>
          </cell>
          <cell r="H2602">
            <v>6427</v>
          </cell>
        </row>
        <row r="2603">
          <cell r="G2603">
            <v>135634</v>
          </cell>
          <cell r="H2603">
            <v>6427</v>
          </cell>
        </row>
        <row r="2604">
          <cell r="G2604">
            <v>135634</v>
          </cell>
          <cell r="H2604">
            <v>6427</v>
          </cell>
        </row>
        <row r="2605">
          <cell r="G2605">
            <v>135634</v>
          </cell>
          <cell r="H2605">
            <v>6427</v>
          </cell>
        </row>
        <row r="2606">
          <cell r="G2606">
            <v>135634</v>
          </cell>
          <cell r="H2606">
            <v>6427</v>
          </cell>
        </row>
        <row r="2607">
          <cell r="G2607">
            <v>135634</v>
          </cell>
          <cell r="H2607">
            <v>6427</v>
          </cell>
        </row>
        <row r="2608">
          <cell r="G2608">
            <v>135634</v>
          </cell>
          <cell r="H2608">
            <v>6427</v>
          </cell>
        </row>
        <row r="2609">
          <cell r="G2609">
            <v>135634</v>
          </cell>
          <cell r="H2609">
            <v>6427</v>
          </cell>
        </row>
        <row r="2610">
          <cell r="G2610">
            <v>135634</v>
          </cell>
          <cell r="H2610">
            <v>6427</v>
          </cell>
        </row>
        <row r="2611">
          <cell r="G2611">
            <v>135634</v>
          </cell>
          <cell r="H2611">
            <v>6427</v>
          </cell>
        </row>
        <row r="2612">
          <cell r="G2612">
            <v>135634</v>
          </cell>
          <cell r="H2612">
            <v>6427</v>
          </cell>
        </row>
        <row r="2613">
          <cell r="G2613">
            <v>135634</v>
          </cell>
          <cell r="H2613">
            <v>6427</v>
          </cell>
        </row>
        <row r="2614">
          <cell r="G2614">
            <v>135634</v>
          </cell>
          <cell r="H2614">
            <v>6427</v>
          </cell>
        </row>
        <row r="2615">
          <cell r="G2615">
            <v>135634</v>
          </cell>
          <cell r="H2615">
            <v>6427</v>
          </cell>
        </row>
        <row r="2616">
          <cell r="G2616">
            <v>135634</v>
          </cell>
          <cell r="H2616">
            <v>6427</v>
          </cell>
        </row>
        <row r="2617">
          <cell r="G2617">
            <v>135634</v>
          </cell>
          <cell r="H2617">
            <v>6427</v>
          </cell>
        </row>
        <row r="2618">
          <cell r="G2618">
            <v>135634</v>
          </cell>
          <cell r="H2618">
            <v>6427</v>
          </cell>
        </row>
        <row r="2619">
          <cell r="G2619">
            <v>135634</v>
          </cell>
          <cell r="H2619">
            <v>6427</v>
          </cell>
        </row>
        <row r="2620">
          <cell r="G2620">
            <v>135634</v>
          </cell>
          <cell r="H2620">
            <v>6427</v>
          </cell>
        </row>
        <row r="2621">
          <cell r="G2621">
            <v>135634</v>
          </cell>
          <cell r="H2621">
            <v>6427</v>
          </cell>
        </row>
        <row r="2622">
          <cell r="G2622">
            <v>135634</v>
          </cell>
          <cell r="H2622">
            <v>6427</v>
          </cell>
        </row>
        <row r="2623">
          <cell r="G2623">
            <v>135634</v>
          </cell>
          <cell r="H2623">
            <v>6427</v>
          </cell>
        </row>
        <row r="2624">
          <cell r="G2624">
            <v>135634</v>
          </cell>
          <cell r="H2624">
            <v>6427</v>
          </cell>
        </row>
        <row r="2625">
          <cell r="G2625">
            <v>135634</v>
          </cell>
          <cell r="H2625">
            <v>6427</v>
          </cell>
        </row>
        <row r="2626">
          <cell r="G2626">
            <v>135634</v>
          </cell>
          <cell r="H2626">
            <v>6427</v>
          </cell>
        </row>
        <row r="2627">
          <cell r="G2627">
            <v>135634</v>
          </cell>
          <cell r="H2627">
            <v>6427</v>
          </cell>
        </row>
        <row r="2628">
          <cell r="G2628">
            <v>135634</v>
          </cell>
          <cell r="H2628">
            <v>6427</v>
          </cell>
        </row>
        <row r="2629">
          <cell r="G2629">
            <v>135634</v>
          </cell>
          <cell r="H2629">
            <v>6427</v>
          </cell>
        </row>
        <row r="2630">
          <cell r="G2630">
            <v>135634</v>
          </cell>
          <cell r="H2630">
            <v>6427</v>
          </cell>
        </row>
        <row r="2631">
          <cell r="G2631">
            <v>135634</v>
          </cell>
          <cell r="H2631">
            <v>6427</v>
          </cell>
        </row>
        <row r="2632">
          <cell r="G2632">
            <v>135634</v>
          </cell>
          <cell r="H2632">
            <v>6427</v>
          </cell>
        </row>
        <row r="2633">
          <cell r="G2633">
            <v>135634</v>
          </cell>
          <cell r="H2633">
            <v>6427</v>
          </cell>
        </row>
        <row r="2634">
          <cell r="G2634">
            <v>135634</v>
          </cell>
          <cell r="H2634">
            <v>6427</v>
          </cell>
        </row>
        <row r="2635">
          <cell r="G2635">
            <v>135634</v>
          </cell>
          <cell r="H2635">
            <v>6427</v>
          </cell>
        </row>
        <row r="2636">
          <cell r="G2636">
            <v>135634</v>
          </cell>
          <cell r="H2636">
            <v>6427</v>
          </cell>
        </row>
        <row r="2637">
          <cell r="G2637">
            <v>135634</v>
          </cell>
          <cell r="H2637">
            <v>6427</v>
          </cell>
        </row>
        <row r="2638">
          <cell r="G2638">
            <v>135634</v>
          </cell>
          <cell r="H2638">
            <v>6427</v>
          </cell>
        </row>
        <row r="2639">
          <cell r="G2639">
            <v>135634</v>
          </cell>
          <cell r="H2639">
            <v>6427</v>
          </cell>
        </row>
        <row r="2640">
          <cell r="G2640">
            <v>135634</v>
          </cell>
          <cell r="H2640">
            <v>6427</v>
          </cell>
        </row>
        <row r="2641">
          <cell r="G2641">
            <v>135634</v>
          </cell>
          <cell r="H2641">
            <v>6427</v>
          </cell>
        </row>
        <row r="2642">
          <cell r="G2642">
            <v>135634</v>
          </cell>
          <cell r="H2642">
            <v>6427</v>
          </cell>
        </row>
        <row r="2643">
          <cell r="G2643">
            <v>135634</v>
          </cell>
          <cell r="H2643">
            <v>6427</v>
          </cell>
        </row>
        <row r="2644">
          <cell r="G2644">
            <v>135634</v>
          </cell>
          <cell r="H2644">
            <v>6427</v>
          </cell>
        </row>
        <row r="2645">
          <cell r="G2645">
            <v>135634</v>
          </cell>
          <cell r="H2645">
            <v>6427</v>
          </cell>
        </row>
        <row r="2646">
          <cell r="G2646">
            <v>135634</v>
          </cell>
          <cell r="H2646">
            <v>6427</v>
          </cell>
        </row>
        <row r="2647">
          <cell r="G2647">
            <v>135634</v>
          </cell>
          <cell r="H2647">
            <v>6427</v>
          </cell>
        </row>
        <row r="2648">
          <cell r="G2648">
            <v>135634</v>
          </cell>
          <cell r="H2648">
            <v>6427</v>
          </cell>
        </row>
        <row r="2649">
          <cell r="G2649">
            <v>135634</v>
          </cell>
          <cell r="H2649">
            <v>6427</v>
          </cell>
        </row>
        <row r="2650">
          <cell r="G2650">
            <v>135634</v>
          </cell>
          <cell r="H2650">
            <v>6427</v>
          </cell>
        </row>
        <row r="2651">
          <cell r="G2651">
            <v>135634</v>
          </cell>
          <cell r="H2651">
            <v>6427</v>
          </cell>
        </row>
        <row r="2652">
          <cell r="G2652">
            <v>135634</v>
          </cell>
          <cell r="H2652">
            <v>6427</v>
          </cell>
        </row>
        <row r="2653">
          <cell r="G2653">
            <v>135634</v>
          </cell>
          <cell r="H2653">
            <v>6427</v>
          </cell>
        </row>
        <row r="2654">
          <cell r="G2654">
            <v>135634</v>
          </cell>
          <cell r="H2654">
            <v>6427</v>
          </cell>
        </row>
        <row r="2655">
          <cell r="G2655">
            <v>135634</v>
          </cell>
          <cell r="H2655">
            <v>6427</v>
          </cell>
        </row>
        <row r="2656">
          <cell r="G2656">
            <v>135634</v>
          </cell>
          <cell r="H2656">
            <v>6427</v>
          </cell>
        </row>
        <row r="2657">
          <cell r="G2657">
            <v>135634</v>
          </cell>
          <cell r="H2657">
            <v>6427</v>
          </cell>
        </row>
        <row r="2658">
          <cell r="G2658">
            <v>135634</v>
          </cell>
          <cell r="H2658">
            <v>6427</v>
          </cell>
        </row>
        <row r="2659">
          <cell r="G2659">
            <v>135634</v>
          </cell>
          <cell r="H2659">
            <v>6427</v>
          </cell>
        </row>
        <row r="2660">
          <cell r="G2660">
            <v>135634</v>
          </cell>
          <cell r="H2660">
            <v>6427</v>
          </cell>
        </row>
        <row r="2661">
          <cell r="G2661">
            <v>135634</v>
          </cell>
          <cell r="H2661">
            <v>6427</v>
          </cell>
        </row>
        <row r="2662">
          <cell r="G2662">
            <v>135634</v>
          </cell>
          <cell r="H2662">
            <v>6427</v>
          </cell>
        </row>
        <row r="2663">
          <cell r="G2663">
            <v>135634</v>
          </cell>
          <cell r="H2663">
            <v>6427</v>
          </cell>
        </row>
        <row r="2664">
          <cell r="G2664">
            <v>135634</v>
          </cell>
          <cell r="H2664">
            <v>6427</v>
          </cell>
        </row>
        <row r="2665">
          <cell r="G2665">
            <v>135634</v>
          </cell>
          <cell r="H2665">
            <v>6427</v>
          </cell>
        </row>
        <row r="2666">
          <cell r="G2666">
            <v>135634</v>
          </cell>
          <cell r="H2666">
            <v>6427</v>
          </cell>
        </row>
        <row r="2667">
          <cell r="G2667">
            <v>135634</v>
          </cell>
          <cell r="H2667">
            <v>6427</v>
          </cell>
        </row>
        <row r="2668">
          <cell r="G2668">
            <v>135634</v>
          </cell>
          <cell r="H2668">
            <v>6427</v>
          </cell>
        </row>
        <row r="2669">
          <cell r="G2669">
            <v>135634</v>
          </cell>
          <cell r="H2669">
            <v>6427</v>
          </cell>
        </row>
        <row r="2670">
          <cell r="G2670">
            <v>135634</v>
          </cell>
          <cell r="H2670">
            <v>6427</v>
          </cell>
        </row>
        <row r="2671">
          <cell r="G2671">
            <v>135634</v>
          </cell>
          <cell r="H2671">
            <v>6427</v>
          </cell>
        </row>
        <row r="2672">
          <cell r="G2672">
            <v>135634</v>
          </cell>
          <cell r="H2672">
            <v>6427</v>
          </cell>
        </row>
        <row r="2673">
          <cell r="G2673">
            <v>135634</v>
          </cell>
          <cell r="H2673">
            <v>6427</v>
          </cell>
        </row>
        <row r="2674">
          <cell r="G2674">
            <v>135634</v>
          </cell>
          <cell r="H2674">
            <v>6427</v>
          </cell>
        </row>
        <row r="2675">
          <cell r="G2675">
            <v>135634</v>
          </cell>
          <cell r="H2675">
            <v>6427</v>
          </cell>
        </row>
        <row r="2676">
          <cell r="G2676">
            <v>135635</v>
          </cell>
          <cell r="H2676">
            <v>6428</v>
          </cell>
        </row>
        <row r="2677">
          <cell r="G2677">
            <v>135635</v>
          </cell>
          <cell r="H2677">
            <v>6428</v>
          </cell>
        </row>
        <row r="2678">
          <cell r="G2678">
            <v>135635</v>
          </cell>
          <cell r="H2678">
            <v>6428</v>
          </cell>
        </row>
        <row r="2679">
          <cell r="G2679">
            <v>135635</v>
          </cell>
          <cell r="H2679">
            <v>6428</v>
          </cell>
        </row>
        <row r="2680">
          <cell r="G2680">
            <v>135635</v>
          </cell>
          <cell r="H2680">
            <v>6428</v>
          </cell>
        </row>
        <row r="2681">
          <cell r="G2681">
            <v>135635</v>
          </cell>
          <cell r="H2681">
            <v>6428</v>
          </cell>
        </row>
        <row r="2682">
          <cell r="G2682">
            <v>135635</v>
          </cell>
          <cell r="H2682">
            <v>6428</v>
          </cell>
        </row>
        <row r="2683">
          <cell r="G2683">
            <v>135635</v>
          </cell>
          <cell r="H2683">
            <v>6428</v>
          </cell>
        </row>
        <row r="2684">
          <cell r="G2684">
            <v>135635</v>
          </cell>
          <cell r="H2684">
            <v>6428</v>
          </cell>
        </row>
        <row r="2685">
          <cell r="G2685">
            <v>135635</v>
          </cell>
          <cell r="H2685">
            <v>6428</v>
          </cell>
        </row>
        <row r="2686">
          <cell r="G2686">
            <v>135635</v>
          </cell>
          <cell r="H2686">
            <v>6428</v>
          </cell>
        </row>
        <row r="2687">
          <cell r="G2687">
            <v>135635</v>
          </cell>
          <cell r="H2687">
            <v>6428</v>
          </cell>
        </row>
        <row r="2688">
          <cell r="G2688">
            <v>135635</v>
          </cell>
          <cell r="H2688">
            <v>6428</v>
          </cell>
        </row>
        <row r="2689">
          <cell r="G2689">
            <v>135635</v>
          </cell>
          <cell r="H2689">
            <v>6428</v>
          </cell>
        </row>
        <row r="2690">
          <cell r="G2690">
            <v>135635</v>
          </cell>
          <cell r="H2690">
            <v>6428</v>
          </cell>
        </row>
        <row r="2691">
          <cell r="G2691">
            <v>135635</v>
          </cell>
          <cell r="H2691">
            <v>6428</v>
          </cell>
        </row>
        <row r="2692">
          <cell r="G2692">
            <v>135635</v>
          </cell>
          <cell r="H2692">
            <v>6428</v>
          </cell>
        </row>
        <row r="2693">
          <cell r="G2693">
            <v>135635</v>
          </cell>
          <cell r="H2693">
            <v>6428</v>
          </cell>
        </row>
        <row r="2694">
          <cell r="G2694">
            <v>135635</v>
          </cell>
          <cell r="H2694">
            <v>6428</v>
          </cell>
        </row>
        <row r="2695">
          <cell r="G2695">
            <v>135635</v>
          </cell>
          <cell r="H2695">
            <v>6428</v>
          </cell>
        </row>
        <row r="2696">
          <cell r="G2696">
            <v>135635</v>
          </cell>
          <cell r="H2696">
            <v>6428</v>
          </cell>
        </row>
        <row r="2697">
          <cell r="G2697">
            <v>135636</v>
          </cell>
          <cell r="H2697">
            <v>6437</v>
          </cell>
        </row>
        <row r="2698">
          <cell r="G2698">
            <v>135636</v>
          </cell>
          <cell r="H2698">
            <v>6437</v>
          </cell>
        </row>
        <row r="2699">
          <cell r="G2699">
            <v>135636</v>
          </cell>
          <cell r="H2699">
            <v>6437</v>
          </cell>
        </row>
        <row r="2700">
          <cell r="G2700">
            <v>135636</v>
          </cell>
          <cell r="H2700">
            <v>6437</v>
          </cell>
        </row>
        <row r="2701">
          <cell r="G2701">
            <v>135636</v>
          </cell>
          <cell r="H2701">
            <v>6437</v>
          </cell>
        </row>
        <row r="2702">
          <cell r="G2702">
            <v>135636</v>
          </cell>
          <cell r="H2702">
            <v>6437</v>
          </cell>
        </row>
        <row r="2703">
          <cell r="G2703">
            <v>135636</v>
          </cell>
          <cell r="H2703">
            <v>6437</v>
          </cell>
        </row>
        <row r="2704">
          <cell r="G2704">
            <v>135636</v>
          </cell>
          <cell r="H2704">
            <v>6437</v>
          </cell>
        </row>
        <row r="2705">
          <cell r="G2705">
            <v>135636</v>
          </cell>
          <cell r="H2705">
            <v>6437</v>
          </cell>
        </row>
        <row r="2706">
          <cell r="G2706">
            <v>135636</v>
          </cell>
          <cell r="H2706">
            <v>6437</v>
          </cell>
        </row>
        <row r="2707">
          <cell r="G2707">
            <v>135636</v>
          </cell>
          <cell r="H2707">
            <v>6437</v>
          </cell>
        </row>
        <row r="2708">
          <cell r="G2708">
            <v>135636</v>
          </cell>
          <cell r="H2708">
            <v>6437</v>
          </cell>
        </row>
        <row r="2709">
          <cell r="G2709">
            <v>135636</v>
          </cell>
          <cell r="H2709">
            <v>6437</v>
          </cell>
        </row>
        <row r="2710">
          <cell r="G2710">
            <v>135636</v>
          </cell>
          <cell r="H2710">
            <v>6437</v>
          </cell>
        </row>
        <row r="2711">
          <cell r="G2711">
            <v>135636</v>
          </cell>
          <cell r="H2711">
            <v>6437</v>
          </cell>
        </row>
        <row r="2712">
          <cell r="G2712">
            <v>135636</v>
          </cell>
          <cell r="H2712">
            <v>6437</v>
          </cell>
        </row>
        <row r="2713">
          <cell r="G2713">
            <v>135636</v>
          </cell>
          <cell r="H2713">
            <v>6437</v>
          </cell>
        </row>
        <row r="2714">
          <cell r="G2714">
            <v>135636</v>
          </cell>
          <cell r="H2714">
            <v>6437</v>
          </cell>
        </row>
        <row r="2715">
          <cell r="G2715">
            <v>135636</v>
          </cell>
          <cell r="H2715">
            <v>6437</v>
          </cell>
        </row>
        <row r="2716">
          <cell r="G2716">
            <v>135636</v>
          </cell>
          <cell r="H2716">
            <v>6437</v>
          </cell>
        </row>
        <row r="2717">
          <cell r="G2717">
            <v>135636</v>
          </cell>
          <cell r="H2717">
            <v>6437</v>
          </cell>
        </row>
        <row r="2718">
          <cell r="G2718">
            <v>135636</v>
          </cell>
          <cell r="H2718">
            <v>6437</v>
          </cell>
        </row>
        <row r="2719">
          <cell r="G2719">
            <v>135636</v>
          </cell>
          <cell r="H2719">
            <v>6437</v>
          </cell>
        </row>
        <row r="2720">
          <cell r="G2720">
            <v>135636</v>
          </cell>
          <cell r="H2720">
            <v>6437</v>
          </cell>
        </row>
        <row r="2721">
          <cell r="G2721">
            <v>135636</v>
          </cell>
          <cell r="H2721">
            <v>6437</v>
          </cell>
        </row>
        <row r="2722">
          <cell r="G2722">
            <v>135636</v>
          </cell>
          <cell r="H2722">
            <v>6437</v>
          </cell>
        </row>
        <row r="2723">
          <cell r="G2723">
            <v>135636</v>
          </cell>
          <cell r="H2723">
            <v>6437</v>
          </cell>
        </row>
        <row r="2724">
          <cell r="G2724">
            <v>135636</v>
          </cell>
          <cell r="H2724">
            <v>6437</v>
          </cell>
        </row>
        <row r="2725">
          <cell r="G2725">
            <v>135636</v>
          </cell>
          <cell r="H2725">
            <v>6437</v>
          </cell>
        </row>
        <row r="2726">
          <cell r="G2726">
            <v>135636</v>
          </cell>
          <cell r="H2726">
            <v>6437</v>
          </cell>
        </row>
        <row r="2727">
          <cell r="G2727">
            <v>135636</v>
          </cell>
          <cell r="H2727">
            <v>6437</v>
          </cell>
        </row>
        <row r="2728">
          <cell r="G2728">
            <v>135636</v>
          </cell>
          <cell r="H2728">
            <v>6437</v>
          </cell>
        </row>
        <row r="2729">
          <cell r="G2729">
            <v>135636</v>
          </cell>
          <cell r="H2729">
            <v>6437</v>
          </cell>
        </row>
        <row r="2730">
          <cell r="G2730">
            <v>135636</v>
          </cell>
          <cell r="H2730">
            <v>6437</v>
          </cell>
        </row>
        <row r="2731">
          <cell r="G2731">
            <v>135636</v>
          </cell>
          <cell r="H2731">
            <v>6437</v>
          </cell>
        </row>
        <row r="2732">
          <cell r="G2732">
            <v>135636</v>
          </cell>
          <cell r="H2732">
            <v>6437</v>
          </cell>
        </row>
        <row r="2733">
          <cell r="G2733">
            <v>135636</v>
          </cell>
          <cell r="H2733">
            <v>6437</v>
          </cell>
        </row>
        <row r="2734">
          <cell r="G2734">
            <v>135636</v>
          </cell>
          <cell r="H2734">
            <v>6437</v>
          </cell>
        </row>
        <row r="2735">
          <cell r="G2735">
            <v>135636</v>
          </cell>
          <cell r="H2735">
            <v>6437</v>
          </cell>
        </row>
        <row r="2736">
          <cell r="G2736">
            <v>135636</v>
          </cell>
          <cell r="H2736">
            <v>6437</v>
          </cell>
        </row>
        <row r="2737">
          <cell r="G2737">
            <v>135636</v>
          </cell>
          <cell r="H2737">
            <v>6437</v>
          </cell>
        </row>
        <row r="2738">
          <cell r="G2738">
            <v>135636</v>
          </cell>
          <cell r="H2738">
            <v>6437</v>
          </cell>
        </row>
        <row r="2739">
          <cell r="G2739">
            <v>135636</v>
          </cell>
          <cell r="H2739">
            <v>6437</v>
          </cell>
        </row>
        <row r="2740">
          <cell r="G2740">
            <v>135636</v>
          </cell>
          <cell r="H2740">
            <v>6437</v>
          </cell>
        </row>
        <row r="2741">
          <cell r="G2741">
            <v>135636</v>
          </cell>
          <cell r="H2741">
            <v>6437</v>
          </cell>
        </row>
        <row r="2742">
          <cell r="G2742">
            <v>135636</v>
          </cell>
          <cell r="H2742">
            <v>6437</v>
          </cell>
        </row>
        <row r="2743">
          <cell r="G2743">
            <v>135636</v>
          </cell>
          <cell r="H2743">
            <v>6437</v>
          </cell>
        </row>
        <row r="2744">
          <cell r="G2744">
            <v>135636</v>
          </cell>
          <cell r="H2744">
            <v>6437</v>
          </cell>
        </row>
        <row r="2745">
          <cell r="G2745">
            <v>135636</v>
          </cell>
          <cell r="H2745">
            <v>6437</v>
          </cell>
        </row>
        <row r="2746">
          <cell r="G2746">
            <v>135636</v>
          </cell>
          <cell r="H2746">
            <v>6437</v>
          </cell>
        </row>
        <row r="2747">
          <cell r="G2747">
            <v>135636</v>
          </cell>
          <cell r="H2747">
            <v>6437</v>
          </cell>
        </row>
        <row r="2748">
          <cell r="G2748">
            <v>135636</v>
          </cell>
          <cell r="H2748">
            <v>6437</v>
          </cell>
        </row>
        <row r="2749">
          <cell r="G2749">
            <v>135636</v>
          </cell>
          <cell r="H2749">
            <v>6437</v>
          </cell>
        </row>
        <row r="2750">
          <cell r="G2750">
            <v>135636</v>
          </cell>
          <cell r="H2750">
            <v>6437</v>
          </cell>
        </row>
        <row r="2751">
          <cell r="G2751">
            <v>135636</v>
          </cell>
          <cell r="H2751">
            <v>6437</v>
          </cell>
        </row>
        <row r="2752">
          <cell r="G2752">
            <v>135636</v>
          </cell>
          <cell r="H2752">
            <v>6437</v>
          </cell>
        </row>
        <row r="2753">
          <cell r="G2753">
            <v>135636</v>
          </cell>
          <cell r="H2753">
            <v>6437</v>
          </cell>
        </row>
        <row r="2754">
          <cell r="G2754">
            <v>135636</v>
          </cell>
          <cell r="H2754">
            <v>6437</v>
          </cell>
        </row>
        <row r="2755">
          <cell r="G2755">
            <v>135636</v>
          </cell>
          <cell r="H2755">
            <v>6437</v>
          </cell>
        </row>
        <row r="2756">
          <cell r="G2756">
            <v>135636</v>
          </cell>
          <cell r="H2756">
            <v>6437</v>
          </cell>
        </row>
        <row r="2757">
          <cell r="G2757">
            <v>135636</v>
          </cell>
          <cell r="H2757">
            <v>6437</v>
          </cell>
        </row>
        <row r="2758">
          <cell r="G2758">
            <v>135636</v>
          </cell>
          <cell r="H2758">
            <v>6437</v>
          </cell>
        </row>
        <row r="2759">
          <cell r="G2759">
            <v>135636</v>
          </cell>
          <cell r="H2759">
            <v>6437</v>
          </cell>
        </row>
        <row r="2760">
          <cell r="G2760">
            <v>135636</v>
          </cell>
          <cell r="H2760">
            <v>6437</v>
          </cell>
        </row>
        <row r="2761">
          <cell r="G2761">
            <v>135636</v>
          </cell>
          <cell r="H2761">
            <v>6437</v>
          </cell>
        </row>
        <row r="2762">
          <cell r="G2762">
            <v>135636</v>
          </cell>
          <cell r="H2762">
            <v>6437</v>
          </cell>
        </row>
        <row r="2763">
          <cell r="G2763">
            <v>135636</v>
          </cell>
          <cell r="H2763">
            <v>6437</v>
          </cell>
        </row>
        <row r="2764">
          <cell r="G2764">
            <v>135636</v>
          </cell>
          <cell r="H2764">
            <v>6437</v>
          </cell>
        </row>
        <row r="2765">
          <cell r="G2765">
            <v>135636</v>
          </cell>
          <cell r="H2765">
            <v>6437</v>
          </cell>
        </row>
        <row r="2766">
          <cell r="G2766">
            <v>135636</v>
          </cell>
          <cell r="H2766">
            <v>6437</v>
          </cell>
        </row>
        <row r="2767">
          <cell r="G2767">
            <v>135636</v>
          </cell>
          <cell r="H2767">
            <v>6437</v>
          </cell>
        </row>
        <row r="2768">
          <cell r="G2768">
            <v>135636</v>
          </cell>
          <cell r="H2768">
            <v>6437</v>
          </cell>
        </row>
        <row r="2769">
          <cell r="G2769">
            <v>135636</v>
          </cell>
          <cell r="H2769">
            <v>6437</v>
          </cell>
        </row>
        <row r="2770">
          <cell r="G2770">
            <v>135636</v>
          </cell>
          <cell r="H2770">
            <v>6437</v>
          </cell>
        </row>
        <row r="2771">
          <cell r="G2771">
            <v>135636</v>
          </cell>
          <cell r="H2771">
            <v>6437</v>
          </cell>
        </row>
        <row r="2772">
          <cell r="G2772">
            <v>135636</v>
          </cell>
          <cell r="H2772">
            <v>6437</v>
          </cell>
        </row>
        <row r="2773">
          <cell r="G2773">
            <v>135636</v>
          </cell>
          <cell r="H2773">
            <v>6437</v>
          </cell>
        </row>
        <row r="2774">
          <cell r="G2774">
            <v>135636</v>
          </cell>
          <cell r="H2774">
            <v>6437</v>
          </cell>
        </row>
        <row r="2775">
          <cell r="G2775">
            <v>135636</v>
          </cell>
          <cell r="H2775">
            <v>6437</v>
          </cell>
        </row>
        <row r="2776">
          <cell r="G2776">
            <v>135636</v>
          </cell>
          <cell r="H2776">
            <v>6437</v>
          </cell>
        </row>
        <row r="2777">
          <cell r="G2777">
            <v>135636</v>
          </cell>
          <cell r="H2777">
            <v>6437</v>
          </cell>
        </row>
        <row r="2778">
          <cell r="G2778">
            <v>135636</v>
          </cell>
          <cell r="H2778">
            <v>6437</v>
          </cell>
        </row>
        <row r="2779">
          <cell r="G2779">
            <v>135636</v>
          </cell>
          <cell r="H2779">
            <v>6437</v>
          </cell>
        </row>
        <row r="2780">
          <cell r="G2780">
            <v>135636</v>
          </cell>
          <cell r="H2780">
            <v>6437</v>
          </cell>
        </row>
        <row r="2781">
          <cell r="G2781">
            <v>135636</v>
          </cell>
          <cell r="H2781">
            <v>6437</v>
          </cell>
        </row>
        <row r="2782">
          <cell r="G2782">
            <v>135636</v>
          </cell>
          <cell r="H2782">
            <v>6437</v>
          </cell>
        </row>
        <row r="2783">
          <cell r="G2783">
            <v>135636</v>
          </cell>
          <cell r="H2783">
            <v>6437</v>
          </cell>
        </row>
        <row r="2784">
          <cell r="G2784">
            <v>135636</v>
          </cell>
          <cell r="H2784">
            <v>6437</v>
          </cell>
        </row>
        <row r="2785">
          <cell r="G2785">
            <v>135636</v>
          </cell>
          <cell r="H2785">
            <v>6437</v>
          </cell>
        </row>
        <row r="2786">
          <cell r="G2786">
            <v>135636</v>
          </cell>
          <cell r="H2786">
            <v>6437</v>
          </cell>
        </row>
        <row r="2787">
          <cell r="G2787">
            <v>135636</v>
          </cell>
          <cell r="H2787">
            <v>6437</v>
          </cell>
        </row>
        <row r="2788">
          <cell r="G2788">
            <v>135636</v>
          </cell>
          <cell r="H2788">
            <v>6437</v>
          </cell>
        </row>
        <row r="2789">
          <cell r="G2789">
            <v>135636</v>
          </cell>
          <cell r="H2789">
            <v>6437</v>
          </cell>
        </row>
        <row r="2790">
          <cell r="G2790">
            <v>135636</v>
          </cell>
          <cell r="H2790">
            <v>6437</v>
          </cell>
        </row>
        <row r="2791">
          <cell r="G2791">
            <v>135636</v>
          </cell>
          <cell r="H2791">
            <v>6437</v>
          </cell>
        </row>
        <row r="2792">
          <cell r="G2792">
            <v>135636</v>
          </cell>
          <cell r="H2792">
            <v>6437</v>
          </cell>
        </row>
        <row r="2793">
          <cell r="G2793">
            <v>135636</v>
          </cell>
          <cell r="H2793">
            <v>6437</v>
          </cell>
        </row>
        <row r="2794">
          <cell r="G2794">
            <v>135636</v>
          </cell>
          <cell r="H2794">
            <v>6437</v>
          </cell>
        </row>
        <row r="2795">
          <cell r="G2795">
            <v>135636</v>
          </cell>
          <cell r="H2795">
            <v>6437</v>
          </cell>
        </row>
        <row r="2796">
          <cell r="G2796">
            <v>135636</v>
          </cell>
          <cell r="H2796">
            <v>6437</v>
          </cell>
        </row>
        <row r="2797">
          <cell r="G2797">
            <v>135636</v>
          </cell>
          <cell r="H2797">
            <v>6437</v>
          </cell>
        </row>
        <row r="2798">
          <cell r="G2798">
            <v>135636</v>
          </cell>
          <cell r="H2798">
            <v>6437</v>
          </cell>
        </row>
        <row r="2799">
          <cell r="G2799">
            <v>135636</v>
          </cell>
          <cell r="H2799">
            <v>6437</v>
          </cell>
        </row>
        <row r="2800">
          <cell r="G2800">
            <v>135636</v>
          </cell>
          <cell r="H2800">
            <v>6437</v>
          </cell>
        </row>
        <row r="2801">
          <cell r="G2801">
            <v>135636</v>
          </cell>
          <cell r="H2801">
            <v>6437</v>
          </cell>
        </row>
        <row r="2802">
          <cell r="G2802">
            <v>135636</v>
          </cell>
          <cell r="H2802">
            <v>6437</v>
          </cell>
        </row>
        <row r="2803">
          <cell r="G2803">
            <v>135636</v>
          </cell>
          <cell r="H2803">
            <v>6437</v>
          </cell>
        </row>
        <row r="2804">
          <cell r="G2804">
            <v>135636</v>
          </cell>
          <cell r="H2804">
            <v>6437</v>
          </cell>
        </row>
        <row r="2805">
          <cell r="G2805">
            <v>135636</v>
          </cell>
          <cell r="H2805">
            <v>6437</v>
          </cell>
        </row>
        <row r="2806">
          <cell r="G2806">
            <v>135636</v>
          </cell>
          <cell r="H2806">
            <v>6437</v>
          </cell>
        </row>
        <row r="2807">
          <cell r="G2807">
            <v>135636</v>
          </cell>
          <cell r="H2807">
            <v>6437</v>
          </cell>
        </row>
        <row r="2808">
          <cell r="G2808">
            <v>135636</v>
          </cell>
          <cell r="H2808">
            <v>6437</v>
          </cell>
        </row>
        <row r="2809">
          <cell r="G2809">
            <v>135636</v>
          </cell>
          <cell r="H2809">
            <v>6437</v>
          </cell>
        </row>
        <row r="2810">
          <cell r="G2810">
            <v>135636</v>
          </cell>
          <cell r="H2810">
            <v>6437</v>
          </cell>
        </row>
        <row r="2811">
          <cell r="G2811">
            <v>135636</v>
          </cell>
          <cell r="H2811">
            <v>6437</v>
          </cell>
        </row>
        <row r="2812">
          <cell r="G2812">
            <v>135636</v>
          </cell>
          <cell r="H2812">
            <v>6437</v>
          </cell>
        </row>
        <row r="2813">
          <cell r="G2813">
            <v>135636</v>
          </cell>
          <cell r="H2813">
            <v>6437</v>
          </cell>
        </row>
        <row r="2814">
          <cell r="G2814">
            <v>135636</v>
          </cell>
          <cell r="H2814">
            <v>6437</v>
          </cell>
        </row>
        <row r="2815">
          <cell r="G2815">
            <v>135636</v>
          </cell>
          <cell r="H2815">
            <v>6437</v>
          </cell>
        </row>
        <row r="2816">
          <cell r="G2816">
            <v>135636</v>
          </cell>
          <cell r="H2816">
            <v>6437</v>
          </cell>
        </row>
        <row r="2817">
          <cell r="G2817">
            <v>135636</v>
          </cell>
          <cell r="H2817">
            <v>6437</v>
          </cell>
        </row>
        <row r="2818">
          <cell r="G2818">
            <v>135636</v>
          </cell>
          <cell r="H2818">
            <v>6437</v>
          </cell>
        </row>
        <row r="2819">
          <cell r="G2819">
            <v>135636</v>
          </cell>
          <cell r="H2819">
            <v>6437</v>
          </cell>
        </row>
        <row r="2820">
          <cell r="G2820">
            <v>135636</v>
          </cell>
          <cell r="H2820">
            <v>6437</v>
          </cell>
        </row>
        <row r="2821">
          <cell r="G2821">
            <v>135636</v>
          </cell>
          <cell r="H2821">
            <v>6437</v>
          </cell>
        </row>
        <row r="2822">
          <cell r="G2822">
            <v>135636</v>
          </cell>
          <cell r="H2822">
            <v>6437</v>
          </cell>
        </row>
        <row r="2823">
          <cell r="G2823">
            <v>135636</v>
          </cell>
          <cell r="H2823">
            <v>6437</v>
          </cell>
        </row>
        <row r="2824">
          <cell r="G2824">
            <v>135636</v>
          </cell>
          <cell r="H2824">
            <v>6437</v>
          </cell>
        </row>
        <row r="2825">
          <cell r="G2825">
            <v>135636</v>
          </cell>
          <cell r="H2825">
            <v>6437</v>
          </cell>
        </row>
        <row r="2826">
          <cell r="G2826">
            <v>135636</v>
          </cell>
          <cell r="H2826">
            <v>6437</v>
          </cell>
        </row>
        <row r="2827">
          <cell r="G2827">
            <v>135636</v>
          </cell>
          <cell r="H2827">
            <v>6437</v>
          </cell>
        </row>
        <row r="2828">
          <cell r="G2828">
            <v>135636</v>
          </cell>
          <cell r="H2828">
            <v>6437</v>
          </cell>
        </row>
        <row r="2829">
          <cell r="G2829">
            <v>135636</v>
          </cell>
          <cell r="H2829">
            <v>6437</v>
          </cell>
        </row>
        <row r="2830">
          <cell r="G2830">
            <v>135636</v>
          </cell>
          <cell r="H2830">
            <v>6437</v>
          </cell>
        </row>
        <row r="2831">
          <cell r="G2831">
            <v>135636</v>
          </cell>
          <cell r="H2831">
            <v>6437</v>
          </cell>
        </row>
        <row r="2832">
          <cell r="G2832">
            <v>135636</v>
          </cell>
          <cell r="H2832">
            <v>6437</v>
          </cell>
        </row>
        <row r="2833">
          <cell r="G2833">
            <v>135636</v>
          </cell>
          <cell r="H2833">
            <v>6437</v>
          </cell>
        </row>
        <row r="2834">
          <cell r="G2834">
            <v>135636</v>
          </cell>
          <cell r="H2834">
            <v>6437</v>
          </cell>
        </row>
        <row r="2835">
          <cell r="G2835">
            <v>135636</v>
          </cell>
          <cell r="H2835">
            <v>6437</v>
          </cell>
        </row>
        <row r="2836">
          <cell r="G2836">
            <v>135636</v>
          </cell>
          <cell r="H2836">
            <v>6437</v>
          </cell>
        </row>
        <row r="2837">
          <cell r="G2837">
            <v>135636</v>
          </cell>
          <cell r="H2837">
            <v>6437</v>
          </cell>
        </row>
        <row r="2838">
          <cell r="G2838">
            <v>135636</v>
          </cell>
          <cell r="H2838">
            <v>6437</v>
          </cell>
        </row>
        <row r="2839">
          <cell r="G2839">
            <v>135636</v>
          </cell>
          <cell r="H2839">
            <v>6437</v>
          </cell>
        </row>
        <row r="2840">
          <cell r="G2840">
            <v>135636</v>
          </cell>
          <cell r="H2840">
            <v>6437</v>
          </cell>
        </row>
        <row r="2841">
          <cell r="G2841">
            <v>135636</v>
          </cell>
          <cell r="H2841">
            <v>6437</v>
          </cell>
        </row>
        <row r="2842">
          <cell r="G2842">
            <v>135636</v>
          </cell>
          <cell r="H2842">
            <v>6437</v>
          </cell>
        </row>
        <row r="2843">
          <cell r="G2843">
            <v>135636</v>
          </cell>
          <cell r="H2843">
            <v>6437</v>
          </cell>
        </row>
        <row r="2844">
          <cell r="G2844">
            <v>135636</v>
          </cell>
          <cell r="H2844">
            <v>6437</v>
          </cell>
        </row>
        <row r="2845">
          <cell r="G2845">
            <v>135636</v>
          </cell>
          <cell r="H2845">
            <v>6437</v>
          </cell>
        </row>
        <row r="2846">
          <cell r="G2846">
            <v>135636</v>
          </cell>
          <cell r="H2846">
            <v>6437</v>
          </cell>
        </row>
        <row r="2847">
          <cell r="G2847">
            <v>135636</v>
          </cell>
          <cell r="H2847">
            <v>6437</v>
          </cell>
        </row>
        <row r="2848">
          <cell r="G2848">
            <v>135636</v>
          </cell>
          <cell r="H2848">
            <v>6437</v>
          </cell>
        </row>
        <row r="2849">
          <cell r="G2849">
            <v>135636</v>
          </cell>
          <cell r="H2849">
            <v>6437</v>
          </cell>
        </row>
        <row r="2850">
          <cell r="G2850">
            <v>135636</v>
          </cell>
          <cell r="H2850">
            <v>6437</v>
          </cell>
        </row>
        <row r="2851">
          <cell r="G2851">
            <v>135636</v>
          </cell>
          <cell r="H2851">
            <v>6437</v>
          </cell>
        </row>
        <row r="2852">
          <cell r="G2852">
            <v>135636</v>
          </cell>
          <cell r="H2852">
            <v>6437</v>
          </cell>
        </row>
        <row r="2853">
          <cell r="G2853">
            <v>135636</v>
          </cell>
          <cell r="H2853">
            <v>6437</v>
          </cell>
        </row>
        <row r="2854">
          <cell r="G2854">
            <v>135636</v>
          </cell>
          <cell r="H2854">
            <v>6437</v>
          </cell>
        </row>
        <row r="2855">
          <cell r="G2855">
            <v>135636</v>
          </cell>
          <cell r="H2855">
            <v>6437</v>
          </cell>
        </row>
        <row r="2856">
          <cell r="G2856">
            <v>135636</v>
          </cell>
          <cell r="H2856">
            <v>6437</v>
          </cell>
        </row>
        <row r="2857">
          <cell r="G2857">
            <v>135636</v>
          </cell>
          <cell r="H2857">
            <v>6437</v>
          </cell>
        </row>
        <row r="2858">
          <cell r="G2858">
            <v>135636</v>
          </cell>
          <cell r="H2858">
            <v>6437</v>
          </cell>
        </row>
        <row r="2859">
          <cell r="G2859">
            <v>135636</v>
          </cell>
          <cell r="H2859">
            <v>6437</v>
          </cell>
        </row>
        <row r="2860">
          <cell r="G2860">
            <v>135636</v>
          </cell>
          <cell r="H2860">
            <v>6437</v>
          </cell>
        </row>
        <row r="2861">
          <cell r="G2861">
            <v>135637</v>
          </cell>
          <cell r="H2861">
            <v>6454</v>
          </cell>
        </row>
        <row r="2862">
          <cell r="G2862">
            <v>135637</v>
          </cell>
          <cell r="H2862">
            <v>6454</v>
          </cell>
        </row>
        <row r="2863">
          <cell r="G2863">
            <v>135637</v>
          </cell>
          <cell r="H2863">
            <v>6454</v>
          </cell>
        </row>
        <row r="2864">
          <cell r="G2864">
            <v>135637</v>
          </cell>
          <cell r="H2864">
            <v>6454</v>
          </cell>
        </row>
        <row r="2865">
          <cell r="G2865">
            <v>135637</v>
          </cell>
          <cell r="H2865">
            <v>6454</v>
          </cell>
        </row>
        <row r="2866">
          <cell r="G2866">
            <v>135637</v>
          </cell>
          <cell r="H2866">
            <v>6454</v>
          </cell>
        </row>
        <row r="2867">
          <cell r="G2867">
            <v>135637</v>
          </cell>
          <cell r="H2867">
            <v>6454</v>
          </cell>
        </row>
        <row r="2868">
          <cell r="G2868">
            <v>135637</v>
          </cell>
          <cell r="H2868">
            <v>6454</v>
          </cell>
        </row>
        <row r="2869">
          <cell r="G2869">
            <v>135637</v>
          </cell>
          <cell r="H2869">
            <v>6454</v>
          </cell>
        </row>
        <row r="2870">
          <cell r="G2870">
            <v>135637</v>
          </cell>
          <cell r="H2870">
            <v>6454</v>
          </cell>
        </row>
        <row r="2871">
          <cell r="G2871">
            <v>135637</v>
          </cell>
          <cell r="H2871">
            <v>6454</v>
          </cell>
        </row>
        <row r="2872">
          <cell r="G2872">
            <v>135637</v>
          </cell>
          <cell r="H2872">
            <v>6454</v>
          </cell>
        </row>
        <row r="2873">
          <cell r="G2873">
            <v>135637</v>
          </cell>
          <cell r="H2873">
            <v>6454</v>
          </cell>
        </row>
        <row r="2874">
          <cell r="G2874">
            <v>135637</v>
          </cell>
          <cell r="H2874">
            <v>6454</v>
          </cell>
        </row>
        <row r="2875">
          <cell r="G2875">
            <v>135637</v>
          </cell>
          <cell r="H2875">
            <v>6454</v>
          </cell>
        </row>
        <row r="2876">
          <cell r="G2876">
            <v>135637</v>
          </cell>
          <cell r="H2876">
            <v>6454</v>
          </cell>
        </row>
        <row r="2877">
          <cell r="G2877">
            <v>135637</v>
          </cell>
          <cell r="H2877">
            <v>6454</v>
          </cell>
        </row>
        <row r="2878">
          <cell r="G2878">
            <v>135637</v>
          </cell>
          <cell r="H2878">
            <v>6454</v>
          </cell>
        </row>
        <row r="2879">
          <cell r="G2879">
            <v>135637</v>
          </cell>
          <cell r="H2879">
            <v>6454</v>
          </cell>
        </row>
        <row r="2880">
          <cell r="G2880">
            <v>135637</v>
          </cell>
          <cell r="H2880">
            <v>6454</v>
          </cell>
        </row>
        <row r="2881">
          <cell r="G2881">
            <v>135637</v>
          </cell>
          <cell r="H2881">
            <v>6454</v>
          </cell>
        </row>
        <row r="2882">
          <cell r="G2882">
            <v>135637</v>
          </cell>
          <cell r="H2882">
            <v>6454</v>
          </cell>
        </row>
        <row r="2883">
          <cell r="G2883">
            <v>135637</v>
          </cell>
          <cell r="H2883">
            <v>6454</v>
          </cell>
        </row>
        <row r="2884">
          <cell r="G2884">
            <v>135637</v>
          </cell>
          <cell r="H2884">
            <v>6454</v>
          </cell>
        </row>
        <row r="2885">
          <cell r="G2885">
            <v>135637</v>
          </cell>
          <cell r="H2885">
            <v>6454</v>
          </cell>
        </row>
        <row r="2886">
          <cell r="G2886">
            <v>135922</v>
          </cell>
          <cell r="H2886">
            <v>6494</v>
          </cell>
        </row>
        <row r="2887">
          <cell r="G2887">
            <v>135922</v>
          </cell>
          <cell r="H2887">
            <v>6494</v>
          </cell>
        </row>
        <row r="2888">
          <cell r="G2888">
            <v>135922</v>
          </cell>
          <cell r="H2888">
            <v>6494</v>
          </cell>
        </row>
        <row r="2889">
          <cell r="G2889">
            <v>135922</v>
          </cell>
          <cell r="H2889">
            <v>6494</v>
          </cell>
        </row>
        <row r="2890">
          <cell r="G2890">
            <v>135922</v>
          </cell>
          <cell r="H2890">
            <v>6494</v>
          </cell>
        </row>
        <row r="2891">
          <cell r="G2891">
            <v>135922</v>
          </cell>
          <cell r="H2891">
            <v>6494</v>
          </cell>
        </row>
        <row r="2892">
          <cell r="G2892">
            <v>135922</v>
          </cell>
          <cell r="H2892">
            <v>6494</v>
          </cell>
        </row>
        <row r="2893">
          <cell r="G2893">
            <v>135922</v>
          </cell>
          <cell r="H2893">
            <v>6494</v>
          </cell>
        </row>
        <row r="2894">
          <cell r="G2894">
            <v>135922</v>
          </cell>
          <cell r="H2894">
            <v>6494</v>
          </cell>
        </row>
        <row r="2895">
          <cell r="G2895">
            <v>135922</v>
          </cell>
          <cell r="H2895">
            <v>6494</v>
          </cell>
        </row>
        <row r="2896">
          <cell r="G2896">
            <v>135922</v>
          </cell>
          <cell r="H2896">
            <v>6494</v>
          </cell>
        </row>
        <row r="2897">
          <cell r="G2897">
            <v>135922</v>
          </cell>
          <cell r="H2897">
            <v>6494</v>
          </cell>
        </row>
        <row r="2898">
          <cell r="G2898">
            <v>135922</v>
          </cell>
          <cell r="H2898">
            <v>6494</v>
          </cell>
        </row>
        <row r="2899">
          <cell r="G2899">
            <v>135922</v>
          </cell>
          <cell r="H2899">
            <v>6494</v>
          </cell>
        </row>
        <row r="2900">
          <cell r="G2900">
            <v>135922</v>
          </cell>
          <cell r="H2900">
            <v>6494</v>
          </cell>
        </row>
        <row r="2901">
          <cell r="G2901">
            <v>135922</v>
          </cell>
          <cell r="H2901">
            <v>6494</v>
          </cell>
        </row>
        <row r="2902">
          <cell r="G2902">
            <v>135922</v>
          </cell>
          <cell r="H2902">
            <v>6494</v>
          </cell>
        </row>
        <row r="2903">
          <cell r="G2903">
            <v>135922</v>
          </cell>
          <cell r="H2903">
            <v>6494</v>
          </cell>
        </row>
        <row r="2904">
          <cell r="G2904">
            <v>135922</v>
          </cell>
          <cell r="H2904">
            <v>6494</v>
          </cell>
        </row>
        <row r="2905">
          <cell r="G2905">
            <v>135922</v>
          </cell>
          <cell r="H2905">
            <v>6494</v>
          </cell>
        </row>
        <row r="2906">
          <cell r="G2906">
            <v>135922</v>
          </cell>
          <cell r="H2906">
            <v>6494</v>
          </cell>
        </row>
        <row r="2907">
          <cell r="G2907">
            <v>135922</v>
          </cell>
          <cell r="H2907">
            <v>6494</v>
          </cell>
        </row>
        <row r="2908">
          <cell r="G2908">
            <v>135922</v>
          </cell>
          <cell r="H2908">
            <v>6494</v>
          </cell>
        </row>
        <row r="2909">
          <cell r="G2909">
            <v>135922</v>
          </cell>
          <cell r="H2909">
            <v>6494</v>
          </cell>
        </row>
        <row r="2910">
          <cell r="G2910">
            <v>135922</v>
          </cell>
          <cell r="H2910">
            <v>6494</v>
          </cell>
        </row>
        <row r="2911">
          <cell r="G2911">
            <v>135922</v>
          </cell>
          <cell r="H2911">
            <v>6494</v>
          </cell>
        </row>
        <row r="2912">
          <cell r="G2912">
            <v>135922</v>
          </cell>
          <cell r="H2912">
            <v>6494</v>
          </cell>
        </row>
        <row r="2913">
          <cell r="G2913">
            <v>135922</v>
          </cell>
          <cell r="H2913">
            <v>6494</v>
          </cell>
        </row>
        <row r="2914">
          <cell r="G2914">
            <v>135922</v>
          </cell>
          <cell r="H2914">
            <v>6494</v>
          </cell>
        </row>
        <row r="2915">
          <cell r="G2915">
            <v>135922</v>
          </cell>
          <cell r="H2915">
            <v>6494</v>
          </cell>
        </row>
        <row r="2916">
          <cell r="G2916">
            <v>135922</v>
          </cell>
          <cell r="H2916">
            <v>6494</v>
          </cell>
        </row>
        <row r="2917">
          <cell r="G2917">
            <v>135922</v>
          </cell>
          <cell r="H2917">
            <v>6494</v>
          </cell>
        </row>
        <row r="2918">
          <cell r="G2918">
            <v>135922</v>
          </cell>
          <cell r="H2918">
            <v>6494</v>
          </cell>
        </row>
        <row r="2919">
          <cell r="G2919">
            <v>135922</v>
          </cell>
          <cell r="H2919">
            <v>6494</v>
          </cell>
        </row>
        <row r="2920">
          <cell r="G2920">
            <v>135922</v>
          </cell>
          <cell r="H2920">
            <v>6494</v>
          </cell>
        </row>
        <row r="2921">
          <cell r="G2921">
            <v>135922</v>
          </cell>
          <cell r="H2921">
            <v>6494</v>
          </cell>
        </row>
        <row r="2922">
          <cell r="G2922">
            <v>135922</v>
          </cell>
          <cell r="H2922">
            <v>6494</v>
          </cell>
        </row>
        <row r="2923">
          <cell r="G2923">
            <v>135922</v>
          </cell>
          <cell r="H2923">
            <v>6494</v>
          </cell>
        </row>
        <row r="2924">
          <cell r="G2924">
            <v>135922</v>
          </cell>
          <cell r="H2924">
            <v>6494</v>
          </cell>
        </row>
        <row r="2925">
          <cell r="G2925">
            <v>135922</v>
          </cell>
          <cell r="H2925">
            <v>6494</v>
          </cell>
        </row>
        <row r="2926">
          <cell r="G2926">
            <v>135922</v>
          </cell>
          <cell r="H2926">
            <v>6494</v>
          </cell>
        </row>
        <row r="2927">
          <cell r="G2927">
            <v>135922</v>
          </cell>
          <cell r="H2927">
            <v>6494</v>
          </cell>
        </row>
        <row r="2928">
          <cell r="G2928">
            <v>135922</v>
          </cell>
          <cell r="H2928">
            <v>6494</v>
          </cell>
        </row>
        <row r="2929">
          <cell r="G2929">
            <v>135922</v>
          </cell>
          <cell r="H2929">
            <v>6494</v>
          </cell>
        </row>
        <row r="2930">
          <cell r="G2930">
            <v>135922</v>
          </cell>
          <cell r="H2930">
            <v>6494</v>
          </cell>
        </row>
        <row r="2931">
          <cell r="G2931">
            <v>135922</v>
          </cell>
          <cell r="H2931">
            <v>6494</v>
          </cell>
        </row>
        <row r="2932">
          <cell r="G2932">
            <v>135922</v>
          </cell>
          <cell r="H2932">
            <v>6494</v>
          </cell>
        </row>
        <row r="2933">
          <cell r="G2933">
            <v>135922</v>
          </cell>
          <cell r="H2933">
            <v>6494</v>
          </cell>
        </row>
        <row r="2934">
          <cell r="G2934">
            <v>135922</v>
          </cell>
          <cell r="H2934">
            <v>6494</v>
          </cell>
        </row>
        <row r="2935">
          <cell r="G2935">
            <v>135922</v>
          </cell>
          <cell r="H2935">
            <v>6494</v>
          </cell>
        </row>
        <row r="2936">
          <cell r="G2936">
            <v>135922</v>
          </cell>
          <cell r="H2936">
            <v>6494</v>
          </cell>
        </row>
        <row r="2937">
          <cell r="G2937">
            <v>135922</v>
          </cell>
          <cell r="H2937">
            <v>6494</v>
          </cell>
        </row>
        <row r="2938">
          <cell r="G2938">
            <v>135922</v>
          </cell>
          <cell r="H2938">
            <v>6494</v>
          </cell>
        </row>
        <row r="2939">
          <cell r="G2939">
            <v>135922</v>
          </cell>
          <cell r="H2939">
            <v>6494</v>
          </cell>
        </row>
        <row r="2940">
          <cell r="G2940">
            <v>135922</v>
          </cell>
          <cell r="H2940">
            <v>6494</v>
          </cell>
        </row>
        <row r="2941">
          <cell r="G2941">
            <v>135922</v>
          </cell>
          <cell r="H2941">
            <v>6494</v>
          </cell>
        </row>
        <row r="2942">
          <cell r="G2942">
            <v>135922</v>
          </cell>
          <cell r="H2942">
            <v>6494</v>
          </cell>
        </row>
        <row r="2943">
          <cell r="G2943">
            <v>135922</v>
          </cell>
          <cell r="H2943">
            <v>6494</v>
          </cell>
        </row>
        <row r="2944">
          <cell r="G2944">
            <v>135922</v>
          </cell>
          <cell r="H2944">
            <v>6494</v>
          </cell>
        </row>
        <row r="2945">
          <cell r="G2945">
            <v>135922</v>
          </cell>
          <cell r="H2945">
            <v>6494</v>
          </cell>
        </row>
        <row r="2946">
          <cell r="G2946">
            <v>135922</v>
          </cell>
          <cell r="H2946">
            <v>6494</v>
          </cell>
        </row>
        <row r="2947">
          <cell r="G2947">
            <v>135922</v>
          </cell>
          <cell r="H2947">
            <v>6494</v>
          </cell>
        </row>
        <row r="2948">
          <cell r="G2948">
            <v>135922</v>
          </cell>
          <cell r="H2948">
            <v>6494</v>
          </cell>
        </row>
        <row r="2949">
          <cell r="G2949">
            <v>135922</v>
          </cell>
          <cell r="H2949">
            <v>6494</v>
          </cell>
        </row>
        <row r="2950">
          <cell r="G2950">
            <v>135922</v>
          </cell>
          <cell r="H2950">
            <v>6494</v>
          </cell>
        </row>
        <row r="2951">
          <cell r="G2951">
            <v>135922</v>
          </cell>
          <cell r="H2951">
            <v>6494</v>
          </cell>
        </row>
        <row r="2952">
          <cell r="G2952">
            <v>135922</v>
          </cell>
          <cell r="H2952">
            <v>6494</v>
          </cell>
        </row>
        <row r="2953">
          <cell r="G2953">
            <v>135922</v>
          </cell>
          <cell r="H2953">
            <v>6494</v>
          </cell>
        </row>
        <row r="2954">
          <cell r="G2954">
            <v>135922</v>
          </cell>
          <cell r="H2954">
            <v>6494</v>
          </cell>
        </row>
        <row r="2955">
          <cell r="G2955">
            <v>135922</v>
          </cell>
          <cell r="H2955">
            <v>6494</v>
          </cell>
        </row>
        <row r="2956">
          <cell r="G2956">
            <v>135922</v>
          </cell>
          <cell r="H2956">
            <v>6494</v>
          </cell>
        </row>
        <row r="2957">
          <cell r="G2957">
            <v>135922</v>
          </cell>
          <cell r="H2957">
            <v>6494</v>
          </cell>
        </row>
        <row r="2958">
          <cell r="G2958">
            <v>135922</v>
          </cell>
          <cell r="H2958">
            <v>6494</v>
          </cell>
        </row>
        <row r="2959">
          <cell r="G2959">
            <v>135922</v>
          </cell>
          <cell r="H2959">
            <v>6494</v>
          </cell>
        </row>
        <row r="2960">
          <cell r="G2960">
            <v>135922</v>
          </cell>
          <cell r="H2960">
            <v>6494</v>
          </cell>
        </row>
        <row r="2961">
          <cell r="G2961">
            <v>135922</v>
          </cell>
          <cell r="H2961">
            <v>6494</v>
          </cell>
        </row>
        <row r="2962">
          <cell r="G2962">
            <v>135922</v>
          </cell>
          <cell r="H2962">
            <v>6494</v>
          </cell>
        </row>
        <row r="2963">
          <cell r="G2963">
            <v>135922</v>
          </cell>
          <cell r="H2963">
            <v>6494</v>
          </cell>
        </row>
        <row r="2964">
          <cell r="G2964">
            <v>135922</v>
          </cell>
          <cell r="H2964">
            <v>6494</v>
          </cell>
        </row>
        <row r="2965">
          <cell r="G2965">
            <v>135922</v>
          </cell>
          <cell r="H2965">
            <v>6494</v>
          </cell>
        </row>
        <row r="2966">
          <cell r="G2966">
            <v>135922</v>
          </cell>
          <cell r="H2966">
            <v>6494</v>
          </cell>
        </row>
        <row r="2967">
          <cell r="G2967">
            <v>135922</v>
          </cell>
          <cell r="H2967">
            <v>6494</v>
          </cell>
        </row>
        <row r="2968">
          <cell r="G2968">
            <v>135922</v>
          </cell>
          <cell r="H2968">
            <v>6494</v>
          </cell>
        </row>
        <row r="2969">
          <cell r="G2969">
            <v>135922</v>
          </cell>
          <cell r="H2969">
            <v>6494</v>
          </cell>
        </row>
        <row r="2970">
          <cell r="G2970">
            <v>135922</v>
          </cell>
          <cell r="H2970">
            <v>6494</v>
          </cell>
        </row>
        <row r="2971">
          <cell r="G2971">
            <v>135922</v>
          </cell>
          <cell r="H2971">
            <v>6494</v>
          </cell>
        </row>
        <row r="2972">
          <cell r="G2972">
            <v>135922</v>
          </cell>
          <cell r="H2972">
            <v>6494</v>
          </cell>
        </row>
        <row r="2973">
          <cell r="G2973">
            <v>135922</v>
          </cell>
          <cell r="H2973">
            <v>6494</v>
          </cell>
        </row>
        <row r="2974">
          <cell r="G2974">
            <v>135922</v>
          </cell>
          <cell r="H2974">
            <v>6494</v>
          </cell>
        </row>
        <row r="2975">
          <cell r="G2975">
            <v>135922</v>
          </cell>
          <cell r="H2975">
            <v>6494</v>
          </cell>
        </row>
        <row r="2976">
          <cell r="G2976">
            <v>135922</v>
          </cell>
          <cell r="H2976">
            <v>6494</v>
          </cell>
        </row>
        <row r="2977">
          <cell r="G2977">
            <v>135922</v>
          </cell>
          <cell r="H2977">
            <v>6494</v>
          </cell>
        </row>
        <row r="2978">
          <cell r="G2978">
            <v>135922</v>
          </cell>
          <cell r="H2978">
            <v>6494</v>
          </cell>
        </row>
        <row r="2979">
          <cell r="G2979">
            <v>135922</v>
          </cell>
          <cell r="H2979">
            <v>6494</v>
          </cell>
        </row>
        <row r="2980">
          <cell r="G2980">
            <v>135922</v>
          </cell>
          <cell r="H2980">
            <v>6494</v>
          </cell>
        </row>
        <row r="2981">
          <cell r="G2981">
            <v>135922</v>
          </cell>
          <cell r="H2981">
            <v>6494</v>
          </cell>
        </row>
        <row r="2982">
          <cell r="G2982">
            <v>135922</v>
          </cell>
          <cell r="H2982">
            <v>6494</v>
          </cell>
        </row>
        <row r="2983">
          <cell r="G2983">
            <v>135922</v>
          </cell>
          <cell r="H2983">
            <v>6494</v>
          </cell>
        </row>
        <row r="2984">
          <cell r="G2984">
            <v>135922</v>
          </cell>
          <cell r="H2984">
            <v>6494</v>
          </cell>
        </row>
        <row r="2985">
          <cell r="G2985">
            <v>135922</v>
          </cell>
          <cell r="H2985">
            <v>6494</v>
          </cell>
        </row>
        <row r="2986">
          <cell r="G2986">
            <v>135922</v>
          </cell>
          <cell r="H2986">
            <v>6494</v>
          </cell>
        </row>
        <row r="2987">
          <cell r="G2987">
            <v>135922</v>
          </cell>
          <cell r="H2987">
            <v>6494</v>
          </cell>
        </row>
        <row r="2988">
          <cell r="G2988">
            <v>135922</v>
          </cell>
          <cell r="H2988">
            <v>6494</v>
          </cell>
        </row>
        <row r="2989">
          <cell r="G2989">
            <v>135922</v>
          </cell>
          <cell r="H2989">
            <v>6494</v>
          </cell>
        </row>
        <row r="2990">
          <cell r="G2990">
            <v>135922</v>
          </cell>
          <cell r="H2990">
            <v>6494</v>
          </cell>
        </row>
        <row r="2991">
          <cell r="G2991">
            <v>135922</v>
          </cell>
          <cell r="H2991">
            <v>6494</v>
          </cell>
        </row>
        <row r="2992">
          <cell r="G2992">
            <v>135922</v>
          </cell>
          <cell r="H2992">
            <v>6494</v>
          </cell>
        </row>
        <row r="2993">
          <cell r="G2993">
            <v>135922</v>
          </cell>
          <cell r="H2993">
            <v>6494</v>
          </cell>
        </row>
        <row r="2994">
          <cell r="G2994">
            <v>135922</v>
          </cell>
          <cell r="H2994">
            <v>6494</v>
          </cell>
        </row>
        <row r="2995">
          <cell r="G2995">
            <v>135922</v>
          </cell>
          <cell r="H2995">
            <v>6494</v>
          </cell>
        </row>
        <row r="2996">
          <cell r="G2996">
            <v>135922</v>
          </cell>
          <cell r="H2996">
            <v>6494</v>
          </cell>
        </row>
        <row r="2997">
          <cell r="G2997">
            <v>135922</v>
          </cell>
          <cell r="H2997">
            <v>6494</v>
          </cell>
        </row>
        <row r="2998">
          <cell r="G2998">
            <v>135922</v>
          </cell>
          <cell r="H2998">
            <v>6494</v>
          </cell>
        </row>
        <row r="2999">
          <cell r="G2999">
            <v>135922</v>
          </cell>
          <cell r="H2999">
            <v>6494</v>
          </cell>
        </row>
        <row r="3000">
          <cell r="G3000">
            <v>135922</v>
          </cell>
          <cell r="H3000">
            <v>6494</v>
          </cell>
        </row>
        <row r="3001">
          <cell r="G3001">
            <v>135922</v>
          </cell>
          <cell r="H3001">
            <v>6494</v>
          </cell>
        </row>
        <row r="3002">
          <cell r="G3002">
            <v>135922</v>
          </cell>
          <cell r="H3002">
            <v>6494</v>
          </cell>
        </row>
        <row r="3003">
          <cell r="G3003">
            <v>135922</v>
          </cell>
          <cell r="H3003">
            <v>6494</v>
          </cell>
        </row>
        <row r="3004">
          <cell r="G3004">
            <v>135922</v>
          </cell>
          <cell r="H3004">
            <v>6494</v>
          </cell>
        </row>
        <row r="3005">
          <cell r="G3005">
            <v>135922</v>
          </cell>
          <cell r="H3005">
            <v>6494</v>
          </cell>
        </row>
        <row r="3006">
          <cell r="G3006">
            <v>135922</v>
          </cell>
          <cell r="H3006">
            <v>6494</v>
          </cell>
        </row>
        <row r="3007">
          <cell r="G3007">
            <v>135922</v>
          </cell>
          <cell r="H3007">
            <v>6494</v>
          </cell>
        </row>
        <row r="3008">
          <cell r="G3008">
            <v>135922</v>
          </cell>
          <cell r="H3008">
            <v>6494</v>
          </cell>
        </row>
        <row r="3009">
          <cell r="G3009">
            <v>135922</v>
          </cell>
          <cell r="H3009">
            <v>6494</v>
          </cell>
        </row>
        <row r="3010">
          <cell r="G3010">
            <v>135922</v>
          </cell>
          <cell r="H3010">
            <v>6494</v>
          </cell>
        </row>
        <row r="3011">
          <cell r="G3011">
            <v>135922</v>
          </cell>
          <cell r="H3011">
            <v>6494</v>
          </cell>
        </row>
        <row r="3012">
          <cell r="G3012">
            <v>135922</v>
          </cell>
          <cell r="H3012">
            <v>6494</v>
          </cell>
        </row>
        <row r="3013">
          <cell r="G3013">
            <v>135922</v>
          </cell>
          <cell r="H3013">
            <v>6494</v>
          </cell>
        </row>
        <row r="3014">
          <cell r="G3014">
            <v>135922</v>
          </cell>
          <cell r="H3014">
            <v>6494</v>
          </cell>
        </row>
        <row r="3015">
          <cell r="G3015">
            <v>135922</v>
          </cell>
          <cell r="H3015">
            <v>6494</v>
          </cell>
        </row>
        <row r="3016">
          <cell r="G3016">
            <v>135922</v>
          </cell>
          <cell r="H3016">
            <v>6494</v>
          </cell>
        </row>
        <row r="3017">
          <cell r="G3017">
            <v>135922</v>
          </cell>
          <cell r="H3017">
            <v>6494</v>
          </cell>
        </row>
        <row r="3018">
          <cell r="G3018">
            <v>135922</v>
          </cell>
          <cell r="H3018">
            <v>6494</v>
          </cell>
        </row>
        <row r="3019">
          <cell r="G3019">
            <v>135922</v>
          </cell>
          <cell r="H3019">
            <v>6494</v>
          </cell>
        </row>
        <row r="3020">
          <cell r="G3020">
            <v>135922</v>
          </cell>
          <cell r="H3020">
            <v>6494</v>
          </cell>
        </row>
        <row r="3021">
          <cell r="G3021">
            <v>135922</v>
          </cell>
          <cell r="H3021">
            <v>6494</v>
          </cell>
        </row>
        <row r="3022">
          <cell r="G3022">
            <v>135922</v>
          </cell>
          <cell r="H3022">
            <v>6494</v>
          </cell>
        </row>
        <row r="3023">
          <cell r="G3023">
            <v>135922</v>
          </cell>
          <cell r="H3023">
            <v>6494</v>
          </cell>
        </row>
        <row r="3024">
          <cell r="G3024">
            <v>135922</v>
          </cell>
          <cell r="H3024">
            <v>6494</v>
          </cell>
        </row>
        <row r="3025">
          <cell r="G3025">
            <v>135922</v>
          </cell>
          <cell r="H3025">
            <v>6494</v>
          </cell>
        </row>
        <row r="3026">
          <cell r="G3026">
            <v>135922</v>
          </cell>
          <cell r="H3026">
            <v>6494</v>
          </cell>
        </row>
        <row r="3027">
          <cell r="G3027">
            <v>135922</v>
          </cell>
          <cell r="H3027">
            <v>6494</v>
          </cell>
        </row>
        <row r="3028">
          <cell r="G3028">
            <v>135922</v>
          </cell>
          <cell r="H3028">
            <v>6494</v>
          </cell>
        </row>
        <row r="3029">
          <cell r="G3029">
            <v>135922</v>
          </cell>
          <cell r="H3029">
            <v>6494</v>
          </cell>
        </row>
        <row r="3030">
          <cell r="G3030">
            <v>135922</v>
          </cell>
          <cell r="H3030">
            <v>6494</v>
          </cell>
        </row>
        <row r="3031">
          <cell r="G3031">
            <v>135922</v>
          </cell>
          <cell r="H3031">
            <v>6494</v>
          </cell>
        </row>
        <row r="3032">
          <cell r="G3032">
            <v>135922</v>
          </cell>
          <cell r="H3032">
            <v>6494</v>
          </cell>
        </row>
        <row r="3033">
          <cell r="G3033">
            <v>135922</v>
          </cell>
          <cell r="H3033">
            <v>6494</v>
          </cell>
        </row>
        <row r="3034">
          <cell r="G3034">
            <v>135922</v>
          </cell>
          <cell r="H3034">
            <v>6494</v>
          </cell>
        </row>
        <row r="3035">
          <cell r="G3035">
            <v>135922</v>
          </cell>
          <cell r="H3035">
            <v>6494</v>
          </cell>
        </row>
        <row r="3036">
          <cell r="G3036">
            <v>135922</v>
          </cell>
          <cell r="H3036">
            <v>6494</v>
          </cell>
        </row>
        <row r="3037">
          <cell r="G3037">
            <v>135922</v>
          </cell>
          <cell r="H3037">
            <v>6494</v>
          </cell>
        </row>
        <row r="3038">
          <cell r="G3038">
            <v>135922</v>
          </cell>
          <cell r="H3038">
            <v>6494</v>
          </cell>
        </row>
        <row r="3039">
          <cell r="G3039">
            <v>135922</v>
          </cell>
          <cell r="H3039">
            <v>6494</v>
          </cell>
        </row>
        <row r="3040">
          <cell r="G3040">
            <v>135922</v>
          </cell>
          <cell r="H3040">
            <v>6494</v>
          </cell>
        </row>
        <row r="3041">
          <cell r="G3041">
            <v>135922</v>
          </cell>
          <cell r="H3041">
            <v>6494</v>
          </cell>
        </row>
        <row r="3042">
          <cell r="G3042">
            <v>135922</v>
          </cell>
          <cell r="H3042">
            <v>6494</v>
          </cell>
        </row>
        <row r="3043">
          <cell r="G3043">
            <v>135922</v>
          </cell>
          <cell r="H3043">
            <v>6494</v>
          </cell>
        </row>
        <row r="3044">
          <cell r="G3044">
            <v>135922</v>
          </cell>
          <cell r="H3044">
            <v>6494</v>
          </cell>
        </row>
        <row r="3045">
          <cell r="G3045">
            <v>135922</v>
          </cell>
          <cell r="H3045">
            <v>6494</v>
          </cell>
        </row>
        <row r="3046">
          <cell r="G3046">
            <v>135922</v>
          </cell>
          <cell r="H3046">
            <v>6494</v>
          </cell>
        </row>
        <row r="3047">
          <cell r="G3047">
            <v>135922</v>
          </cell>
          <cell r="H3047">
            <v>6494</v>
          </cell>
        </row>
        <row r="3048">
          <cell r="G3048">
            <v>135922</v>
          </cell>
          <cell r="H3048">
            <v>6494</v>
          </cell>
        </row>
        <row r="3049">
          <cell r="G3049">
            <v>135922</v>
          </cell>
          <cell r="H3049">
            <v>6494</v>
          </cell>
        </row>
        <row r="3050">
          <cell r="G3050">
            <v>135922</v>
          </cell>
          <cell r="H3050">
            <v>6494</v>
          </cell>
        </row>
        <row r="3051">
          <cell r="G3051">
            <v>135922</v>
          </cell>
          <cell r="H3051">
            <v>6494</v>
          </cell>
        </row>
        <row r="3052">
          <cell r="G3052">
            <v>135922</v>
          </cell>
          <cell r="H3052">
            <v>6494</v>
          </cell>
        </row>
        <row r="3053">
          <cell r="G3053">
            <v>135922</v>
          </cell>
          <cell r="H3053">
            <v>6494</v>
          </cell>
        </row>
        <row r="3054">
          <cell r="G3054">
            <v>135922</v>
          </cell>
          <cell r="H3054">
            <v>6494</v>
          </cell>
        </row>
        <row r="3055">
          <cell r="G3055">
            <v>135922</v>
          </cell>
          <cell r="H3055">
            <v>6494</v>
          </cell>
        </row>
        <row r="3056">
          <cell r="G3056">
            <v>135922</v>
          </cell>
          <cell r="H3056">
            <v>6494</v>
          </cell>
        </row>
        <row r="3057">
          <cell r="G3057">
            <v>135922</v>
          </cell>
          <cell r="H3057">
            <v>6494</v>
          </cell>
        </row>
        <row r="3058">
          <cell r="G3058">
            <v>135922</v>
          </cell>
          <cell r="H3058">
            <v>6494</v>
          </cell>
        </row>
        <row r="3059">
          <cell r="G3059">
            <v>135922</v>
          </cell>
          <cell r="H3059">
            <v>6494</v>
          </cell>
        </row>
        <row r="3060">
          <cell r="G3060">
            <v>135922</v>
          </cell>
          <cell r="H3060">
            <v>6494</v>
          </cell>
        </row>
        <row r="3061">
          <cell r="G3061">
            <v>135922</v>
          </cell>
          <cell r="H3061">
            <v>6494</v>
          </cell>
        </row>
        <row r="3062">
          <cell r="G3062">
            <v>135638</v>
          </cell>
          <cell r="H3062">
            <v>6354</v>
          </cell>
        </row>
        <row r="3063">
          <cell r="G3063">
            <v>135638</v>
          </cell>
          <cell r="H3063">
            <v>6354</v>
          </cell>
        </row>
        <row r="3064">
          <cell r="G3064">
            <v>135638</v>
          </cell>
          <cell r="H3064">
            <v>6354</v>
          </cell>
        </row>
        <row r="3065">
          <cell r="G3065">
            <v>135638</v>
          </cell>
          <cell r="H3065">
            <v>6354</v>
          </cell>
        </row>
        <row r="3066">
          <cell r="G3066">
            <v>135638</v>
          </cell>
          <cell r="H3066">
            <v>6354</v>
          </cell>
        </row>
        <row r="3067">
          <cell r="G3067">
            <v>135638</v>
          </cell>
          <cell r="H3067">
            <v>6354</v>
          </cell>
        </row>
        <row r="3068">
          <cell r="G3068">
            <v>135638</v>
          </cell>
          <cell r="H3068">
            <v>6354</v>
          </cell>
        </row>
        <row r="3069">
          <cell r="G3069">
            <v>135638</v>
          </cell>
          <cell r="H3069">
            <v>6354</v>
          </cell>
        </row>
        <row r="3070">
          <cell r="G3070">
            <v>135638</v>
          </cell>
          <cell r="H3070">
            <v>6354</v>
          </cell>
        </row>
        <row r="3071">
          <cell r="G3071">
            <v>135638</v>
          </cell>
          <cell r="H3071">
            <v>6354</v>
          </cell>
        </row>
        <row r="3072">
          <cell r="G3072">
            <v>135638</v>
          </cell>
          <cell r="H3072">
            <v>6354</v>
          </cell>
        </row>
        <row r="3073">
          <cell r="G3073">
            <v>135638</v>
          </cell>
          <cell r="H3073">
            <v>6354</v>
          </cell>
        </row>
        <row r="3074">
          <cell r="G3074">
            <v>135638</v>
          </cell>
          <cell r="H3074">
            <v>6354</v>
          </cell>
        </row>
        <row r="3075">
          <cell r="G3075">
            <v>135638</v>
          </cell>
          <cell r="H3075">
            <v>6354</v>
          </cell>
        </row>
        <row r="3076">
          <cell r="G3076">
            <v>135638</v>
          </cell>
          <cell r="H3076">
            <v>6354</v>
          </cell>
        </row>
        <row r="3077">
          <cell r="G3077">
            <v>135638</v>
          </cell>
          <cell r="H3077">
            <v>6354</v>
          </cell>
        </row>
        <row r="3078">
          <cell r="G3078">
            <v>135638</v>
          </cell>
          <cell r="H3078">
            <v>6354</v>
          </cell>
        </row>
        <row r="3079">
          <cell r="G3079">
            <v>135638</v>
          </cell>
          <cell r="H3079">
            <v>6354</v>
          </cell>
        </row>
        <row r="3080">
          <cell r="G3080">
            <v>135638</v>
          </cell>
          <cell r="H3080">
            <v>6354</v>
          </cell>
        </row>
        <row r="3081">
          <cell r="G3081">
            <v>135638</v>
          </cell>
          <cell r="H3081">
            <v>6354</v>
          </cell>
        </row>
        <row r="3082">
          <cell r="G3082">
            <v>135638</v>
          </cell>
          <cell r="H3082">
            <v>6354</v>
          </cell>
        </row>
        <row r="3083">
          <cell r="G3083">
            <v>135638</v>
          </cell>
          <cell r="H3083">
            <v>6354</v>
          </cell>
        </row>
        <row r="3084">
          <cell r="G3084">
            <v>135638</v>
          </cell>
          <cell r="H3084">
            <v>6354</v>
          </cell>
        </row>
        <row r="3085">
          <cell r="G3085">
            <v>135638</v>
          </cell>
          <cell r="H3085">
            <v>6354</v>
          </cell>
        </row>
        <row r="3086">
          <cell r="G3086">
            <v>135638</v>
          </cell>
          <cell r="H3086">
            <v>6354</v>
          </cell>
        </row>
        <row r="3087">
          <cell r="G3087">
            <v>135638</v>
          </cell>
          <cell r="H3087">
            <v>6354</v>
          </cell>
        </row>
        <row r="3088">
          <cell r="G3088">
            <v>135638</v>
          </cell>
          <cell r="H3088">
            <v>6354</v>
          </cell>
        </row>
        <row r="3089">
          <cell r="G3089">
            <v>135638</v>
          </cell>
          <cell r="H3089">
            <v>6354</v>
          </cell>
        </row>
        <row r="3090">
          <cell r="G3090">
            <v>135638</v>
          </cell>
          <cell r="H3090">
            <v>6354</v>
          </cell>
        </row>
        <row r="3091">
          <cell r="G3091">
            <v>135638</v>
          </cell>
          <cell r="H3091">
            <v>6354</v>
          </cell>
        </row>
        <row r="3092">
          <cell r="G3092">
            <v>135638</v>
          </cell>
          <cell r="H3092">
            <v>6354</v>
          </cell>
        </row>
        <row r="3093">
          <cell r="G3093">
            <v>135638</v>
          </cell>
          <cell r="H3093">
            <v>6354</v>
          </cell>
        </row>
        <row r="3094">
          <cell r="G3094">
            <v>135638</v>
          </cell>
          <cell r="H3094">
            <v>6354</v>
          </cell>
        </row>
        <row r="3095">
          <cell r="G3095">
            <v>135638</v>
          </cell>
          <cell r="H3095">
            <v>6354</v>
          </cell>
        </row>
        <row r="3096">
          <cell r="G3096">
            <v>135638</v>
          </cell>
          <cell r="H3096">
            <v>6354</v>
          </cell>
        </row>
        <row r="3097">
          <cell r="G3097">
            <v>135638</v>
          </cell>
          <cell r="H3097">
            <v>6354</v>
          </cell>
        </row>
        <row r="3098">
          <cell r="G3098">
            <v>135638</v>
          </cell>
          <cell r="H3098">
            <v>6354</v>
          </cell>
        </row>
        <row r="3099">
          <cell r="G3099">
            <v>135639</v>
          </cell>
          <cell r="H3099">
            <v>6380</v>
          </cell>
        </row>
        <row r="3100">
          <cell r="G3100">
            <v>135639</v>
          </cell>
          <cell r="H3100">
            <v>6380</v>
          </cell>
        </row>
        <row r="3101">
          <cell r="G3101">
            <v>135639</v>
          </cell>
          <cell r="H3101">
            <v>6380</v>
          </cell>
        </row>
        <row r="3102">
          <cell r="G3102">
            <v>135639</v>
          </cell>
          <cell r="H3102">
            <v>6380</v>
          </cell>
        </row>
        <row r="3103">
          <cell r="G3103">
            <v>135639</v>
          </cell>
          <cell r="H3103">
            <v>6380</v>
          </cell>
        </row>
        <row r="3104">
          <cell r="G3104">
            <v>135639</v>
          </cell>
          <cell r="H3104">
            <v>6380</v>
          </cell>
        </row>
        <row r="3105">
          <cell r="G3105">
            <v>135639</v>
          </cell>
          <cell r="H3105">
            <v>6380</v>
          </cell>
        </row>
        <row r="3106">
          <cell r="G3106">
            <v>135639</v>
          </cell>
          <cell r="H3106">
            <v>6380</v>
          </cell>
        </row>
        <row r="3107">
          <cell r="G3107">
            <v>135639</v>
          </cell>
          <cell r="H3107">
            <v>6380</v>
          </cell>
        </row>
        <row r="3108">
          <cell r="G3108">
            <v>135639</v>
          </cell>
          <cell r="H3108">
            <v>6380</v>
          </cell>
        </row>
        <row r="3109">
          <cell r="G3109">
            <v>135639</v>
          </cell>
          <cell r="H3109">
            <v>6380</v>
          </cell>
        </row>
        <row r="3110">
          <cell r="G3110">
            <v>135639</v>
          </cell>
          <cell r="H3110">
            <v>6380</v>
          </cell>
        </row>
        <row r="3111">
          <cell r="G3111">
            <v>135639</v>
          </cell>
          <cell r="H3111">
            <v>6380</v>
          </cell>
        </row>
        <row r="3112">
          <cell r="G3112">
            <v>135639</v>
          </cell>
          <cell r="H3112">
            <v>6380</v>
          </cell>
        </row>
        <row r="3113">
          <cell r="G3113">
            <v>135639</v>
          </cell>
          <cell r="H3113">
            <v>6380</v>
          </cell>
        </row>
        <row r="3114">
          <cell r="G3114">
            <v>135639</v>
          </cell>
          <cell r="H3114">
            <v>6380</v>
          </cell>
        </row>
        <row r="3115">
          <cell r="G3115">
            <v>135639</v>
          </cell>
          <cell r="H3115">
            <v>6380</v>
          </cell>
        </row>
        <row r="3116">
          <cell r="G3116">
            <v>135639</v>
          </cell>
          <cell r="H3116">
            <v>6380</v>
          </cell>
        </row>
        <row r="3117">
          <cell r="G3117">
            <v>135639</v>
          </cell>
          <cell r="H3117">
            <v>6380</v>
          </cell>
        </row>
        <row r="3118">
          <cell r="G3118">
            <v>135639</v>
          </cell>
          <cell r="H3118">
            <v>6380</v>
          </cell>
        </row>
        <row r="3119">
          <cell r="G3119">
            <v>135639</v>
          </cell>
          <cell r="H3119">
            <v>6380</v>
          </cell>
        </row>
        <row r="3120">
          <cell r="G3120">
            <v>135639</v>
          </cell>
          <cell r="H3120">
            <v>6380</v>
          </cell>
        </row>
        <row r="3121">
          <cell r="G3121">
            <v>135639</v>
          </cell>
          <cell r="H3121">
            <v>6380</v>
          </cell>
        </row>
        <row r="3122">
          <cell r="G3122">
            <v>135639</v>
          </cell>
          <cell r="H3122">
            <v>6380</v>
          </cell>
        </row>
        <row r="3123">
          <cell r="G3123">
            <v>135639</v>
          </cell>
          <cell r="H3123">
            <v>6380</v>
          </cell>
        </row>
        <row r="3124">
          <cell r="G3124">
            <v>135639</v>
          </cell>
          <cell r="H3124">
            <v>6380</v>
          </cell>
        </row>
        <row r="3125">
          <cell r="G3125">
            <v>135639</v>
          </cell>
          <cell r="H3125">
            <v>6380</v>
          </cell>
        </row>
        <row r="3126">
          <cell r="G3126">
            <v>135639</v>
          </cell>
          <cell r="H3126">
            <v>6380</v>
          </cell>
        </row>
        <row r="3127">
          <cell r="G3127">
            <v>135639</v>
          </cell>
          <cell r="H3127">
            <v>6380</v>
          </cell>
        </row>
        <row r="3128">
          <cell r="G3128">
            <v>135639</v>
          </cell>
          <cell r="H3128">
            <v>6380</v>
          </cell>
        </row>
        <row r="3129">
          <cell r="G3129">
            <v>135639</v>
          </cell>
          <cell r="H3129">
            <v>6380</v>
          </cell>
        </row>
        <row r="3130">
          <cell r="G3130">
            <v>135639</v>
          </cell>
          <cell r="H3130">
            <v>6380</v>
          </cell>
        </row>
        <row r="3131">
          <cell r="G3131">
            <v>135639</v>
          </cell>
          <cell r="H3131">
            <v>6380</v>
          </cell>
        </row>
        <row r="3132">
          <cell r="G3132">
            <v>135639</v>
          </cell>
          <cell r="H3132">
            <v>6380</v>
          </cell>
        </row>
        <row r="3133">
          <cell r="G3133">
            <v>135639</v>
          </cell>
          <cell r="H3133">
            <v>6380</v>
          </cell>
        </row>
        <row r="3134">
          <cell r="G3134">
            <v>135639</v>
          </cell>
          <cell r="H3134">
            <v>6380</v>
          </cell>
        </row>
        <row r="3135">
          <cell r="G3135">
            <v>135639</v>
          </cell>
          <cell r="H3135">
            <v>6380</v>
          </cell>
        </row>
        <row r="3136">
          <cell r="G3136">
            <v>135639</v>
          </cell>
          <cell r="H3136">
            <v>6380</v>
          </cell>
        </row>
        <row r="3137">
          <cell r="G3137">
            <v>135639</v>
          </cell>
          <cell r="H3137">
            <v>6380</v>
          </cell>
        </row>
        <row r="3138">
          <cell r="G3138">
            <v>135639</v>
          </cell>
          <cell r="H3138">
            <v>6380</v>
          </cell>
        </row>
        <row r="3139">
          <cell r="G3139">
            <v>135639</v>
          </cell>
          <cell r="H3139">
            <v>6380</v>
          </cell>
        </row>
        <row r="3140">
          <cell r="G3140">
            <v>135639</v>
          </cell>
          <cell r="H3140">
            <v>6380</v>
          </cell>
        </row>
        <row r="3141">
          <cell r="G3141">
            <v>135639</v>
          </cell>
          <cell r="H3141">
            <v>6380</v>
          </cell>
        </row>
        <row r="3142">
          <cell r="G3142">
            <v>135639</v>
          </cell>
          <cell r="H3142">
            <v>6380</v>
          </cell>
        </row>
        <row r="3143">
          <cell r="G3143">
            <v>135639</v>
          </cell>
          <cell r="H3143">
            <v>6380</v>
          </cell>
        </row>
        <row r="3144">
          <cell r="G3144">
            <v>135639</v>
          </cell>
          <cell r="H3144">
            <v>6380</v>
          </cell>
        </row>
        <row r="3145">
          <cell r="G3145">
            <v>135639</v>
          </cell>
          <cell r="H3145">
            <v>6380</v>
          </cell>
        </row>
        <row r="3146">
          <cell r="G3146">
            <v>135639</v>
          </cell>
          <cell r="H3146">
            <v>6380</v>
          </cell>
        </row>
        <row r="3147">
          <cell r="G3147">
            <v>135639</v>
          </cell>
          <cell r="H3147">
            <v>6380</v>
          </cell>
        </row>
        <row r="3148">
          <cell r="G3148">
            <v>135639</v>
          </cell>
          <cell r="H3148">
            <v>6380</v>
          </cell>
        </row>
        <row r="3149">
          <cell r="G3149">
            <v>135639</v>
          </cell>
          <cell r="H3149">
            <v>6380</v>
          </cell>
        </row>
        <row r="3150">
          <cell r="G3150">
            <v>135639</v>
          </cell>
          <cell r="H3150">
            <v>6380</v>
          </cell>
        </row>
        <row r="3151">
          <cell r="G3151">
            <v>135639</v>
          </cell>
          <cell r="H3151">
            <v>6380</v>
          </cell>
        </row>
        <row r="3152">
          <cell r="G3152">
            <v>135639</v>
          </cell>
          <cell r="H3152">
            <v>6380</v>
          </cell>
        </row>
        <row r="3153">
          <cell r="G3153">
            <v>135639</v>
          </cell>
          <cell r="H3153">
            <v>6380</v>
          </cell>
        </row>
        <row r="3154">
          <cell r="G3154">
            <v>135639</v>
          </cell>
          <cell r="H3154">
            <v>6380</v>
          </cell>
        </row>
        <row r="3155">
          <cell r="G3155">
            <v>135639</v>
          </cell>
          <cell r="H3155">
            <v>6380</v>
          </cell>
        </row>
        <row r="3156">
          <cell r="G3156">
            <v>135639</v>
          </cell>
          <cell r="H3156">
            <v>6380</v>
          </cell>
        </row>
        <row r="3157">
          <cell r="G3157">
            <v>135639</v>
          </cell>
          <cell r="H3157">
            <v>6380</v>
          </cell>
        </row>
        <row r="3158">
          <cell r="G3158">
            <v>135639</v>
          </cell>
          <cell r="H3158">
            <v>6380</v>
          </cell>
        </row>
        <row r="3159">
          <cell r="G3159">
            <v>135639</v>
          </cell>
          <cell r="H3159">
            <v>6380</v>
          </cell>
        </row>
        <row r="3160">
          <cell r="G3160">
            <v>135639</v>
          </cell>
          <cell r="H3160">
            <v>6380</v>
          </cell>
        </row>
        <row r="3161">
          <cell r="G3161">
            <v>135639</v>
          </cell>
          <cell r="H3161">
            <v>6380</v>
          </cell>
        </row>
        <row r="3162">
          <cell r="G3162">
            <v>135639</v>
          </cell>
          <cell r="H3162">
            <v>6380</v>
          </cell>
        </row>
        <row r="3163">
          <cell r="G3163">
            <v>135639</v>
          </cell>
          <cell r="H3163">
            <v>6380</v>
          </cell>
        </row>
        <row r="3164">
          <cell r="G3164">
            <v>135639</v>
          </cell>
          <cell r="H3164">
            <v>6380</v>
          </cell>
        </row>
        <row r="3165">
          <cell r="G3165">
            <v>135639</v>
          </cell>
          <cell r="H3165">
            <v>6380</v>
          </cell>
        </row>
        <row r="3166">
          <cell r="G3166">
            <v>135639</v>
          </cell>
          <cell r="H3166">
            <v>6380</v>
          </cell>
        </row>
        <row r="3167">
          <cell r="G3167">
            <v>135639</v>
          </cell>
          <cell r="H3167">
            <v>6380</v>
          </cell>
        </row>
        <row r="3168">
          <cell r="G3168">
            <v>135639</v>
          </cell>
          <cell r="H3168">
            <v>6380</v>
          </cell>
        </row>
        <row r="3169">
          <cell r="G3169">
            <v>135639</v>
          </cell>
          <cell r="H3169">
            <v>6380</v>
          </cell>
        </row>
        <row r="3170">
          <cell r="G3170">
            <v>135639</v>
          </cell>
          <cell r="H3170">
            <v>6380</v>
          </cell>
        </row>
        <row r="3171">
          <cell r="G3171">
            <v>135639</v>
          </cell>
          <cell r="H3171">
            <v>6380</v>
          </cell>
        </row>
        <row r="3172">
          <cell r="G3172">
            <v>135639</v>
          </cell>
          <cell r="H3172">
            <v>6380</v>
          </cell>
        </row>
        <row r="3173">
          <cell r="G3173">
            <v>135639</v>
          </cell>
          <cell r="H3173">
            <v>6380</v>
          </cell>
        </row>
        <row r="3174">
          <cell r="G3174">
            <v>135639</v>
          </cell>
          <cell r="H3174">
            <v>6380</v>
          </cell>
        </row>
        <row r="3175">
          <cell r="G3175">
            <v>135639</v>
          </cell>
          <cell r="H3175">
            <v>6380</v>
          </cell>
        </row>
        <row r="3176">
          <cell r="G3176">
            <v>135639</v>
          </cell>
          <cell r="H3176">
            <v>6380</v>
          </cell>
        </row>
        <row r="3177">
          <cell r="G3177">
            <v>135639</v>
          </cell>
          <cell r="H3177">
            <v>6380</v>
          </cell>
        </row>
        <row r="3178">
          <cell r="G3178">
            <v>135639</v>
          </cell>
          <cell r="H3178">
            <v>6380</v>
          </cell>
        </row>
        <row r="3179">
          <cell r="G3179">
            <v>135639</v>
          </cell>
          <cell r="H3179">
            <v>6380</v>
          </cell>
        </row>
        <row r="3180">
          <cell r="G3180">
            <v>135639</v>
          </cell>
          <cell r="H3180">
            <v>6380</v>
          </cell>
        </row>
        <row r="3181">
          <cell r="G3181">
            <v>135639</v>
          </cell>
          <cell r="H3181">
            <v>6380</v>
          </cell>
        </row>
        <row r="3182">
          <cell r="G3182">
            <v>135639</v>
          </cell>
          <cell r="H3182">
            <v>6380</v>
          </cell>
        </row>
        <row r="3183">
          <cell r="G3183">
            <v>135639</v>
          </cell>
          <cell r="H3183">
            <v>6380</v>
          </cell>
        </row>
        <row r="3184">
          <cell r="G3184">
            <v>135639</v>
          </cell>
          <cell r="H3184">
            <v>6380</v>
          </cell>
        </row>
        <row r="3185">
          <cell r="G3185">
            <v>135639</v>
          </cell>
          <cell r="H3185">
            <v>6380</v>
          </cell>
        </row>
        <row r="3186">
          <cell r="G3186">
            <v>135639</v>
          </cell>
          <cell r="H3186">
            <v>6380</v>
          </cell>
        </row>
        <row r="3187">
          <cell r="G3187">
            <v>135639</v>
          </cell>
          <cell r="H3187">
            <v>6380</v>
          </cell>
        </row>
        <row r="3188">
          <cell r="G3188">
            <v>135639</v>
          </cell>
          <cell r="H3188">
            <v>6380</v>
          </cell>
        </row>
        <row r="3189">
          <cell r="G3189">
            <v>135639</v>
          </cell>
          <cell r="H3189">
            <v>6380</v>
          </cell>
        </row>
        <row r="3190">
          <cell r="G3190">
            <v>135639</v>
          </cell>
          <cell r="H3190">
            <v>6380</v>
          </cell>
        </row>
        <row r="3191">
          <cell r="G3191">
            <v>135639</v>
          </cell>
          <cell r="H3191">
            <v>6380</v>
          </cell>
        </row>
        <row r="3192">
          <cell r="G3192">
            <v>135639</v>
          </cell>
          <cell r="H3192">
            <v>6380</v>
          </cell>
        </row>
        <row r="3193">
          <cell r="G3193">
            <v>135639</v>
          </cell>
          <cell r="H3193">
            <v>6380</v>
          </cell>
        </row>
        <row r="3194">
          <cell r="G3194">
            <v>135639</v>
          </cell>
          <cell r="H3194">
            <v>6380</v>
          </cell>
        </row>
        <row r="3195">
          <cell r="G3195">
            <v>135639</v>
          </cell>
          <cell r="H3195">
            <v>6380</v>
          </cell>
        </row>
        <row r="3196">
          <cell r="G3196">
            <v>135639</v>
          </cell>
          <cell r="H3196">
            <v>6380</v>
          </cell>
        </row>
        <row r="3197">
          <cell r="G3197">
            <v>135639</v>
          </cell>
          <cell r="H3197">
            <v>6380</v>
          </cell>
        </row>
        <row r="3198">
          <cell r="G3198">
            <v>135639</v>
          </cell>
          <cell r="H3198">
            <v>6380</v>
          </cell>
        </row>
        <row r="3199">
          <cell r="G3199">
            <v>135640</v>
          </cell>
          <cell r="H3199">
            <v>6447</v>
          </cell>
        </row>
        <row r="3200">
          <cell r="G3200">
            <v>135640</v>
          </cell>
          <cell r="H3200">
            <v>6447</v>
          </cell>
        </row>
        <row r="3201">
          <cell r="G3201">
            <v>135640</v>
          </cell>
          <cell r="H3201">
            <v>6447</v>
          </cell>
        </row>
        <row r="3202">
          <cell r="G3202">
            <v>135640</v>
          </cell>
          <cell r="H3202">
            <v>6447</v>
          </cell>
        </row>
        <row r="3203">
          <cell r="G3203">
            <v>135640</v>
          </cell>
          <cell r="H3203">
            <v>6447</v>
          </cell>
        </row>
        <row r="3204">
          <cell r="G3204">
            <v>135640</v>
          </cell>
          <cell r="H3204">
            <v>6447</v>
          </cell>
        </row>
        <row r="3205">
          <cell r="G3205">
            <v>135640</v>
          </cell>
          <cell r="H3205">
            <v>6447</v>
          </cell>
        </row>
        <row r="3206">
          <cell r="G3206">
            <v>135640</v>
          </cell>
          <cell r="H3206">
            <v>6447</v>
          </cell>
        </row>
        <row r="3207">
          <cell r="G3207">
            <v>135640</v>
          </cell>
          <cell r="H3207">
            <v>6447</v>
          </cell>
        </row>
        <row r="3208">
          <cell r="G3208">
            <v>135640</v>
          </cell>
          <cell r="H3208">
            <v>6447</v>
          </cell>
        </row>
        <row r="3209">
          <cell r="G3209">
            <v>135640</v>
          </cell>
          <cell r="H3209">
            <v>6447</v>
          </cell>
        </row>
        <row r="3210">
          <cell r="G3210">
            <v>135640</v>
          </cell>
          <cell r="H3210">
            <v>6447</v>
          </cell>
        </row>
        <row r="3211">
          <cell r="G3211">
            <v>135640</v>
          </cell>
          <cell r="H3211">
            <v>6447</v>
          </cell>
        </row>
        <row r="3212">
          <cell r="G3212">
            <v>135640</v>
          </cell>
          <cell r="H3212">
            <v>6447</v>
          </cell>
        </row>
        <row r="3213">
          <cell r="G3213">
            <v>135640</v>
          </cell>
          <cell r="H3213">
            <v>6447</v>
          </cell>
        </row>
        <row r="3214">
          <cell r="G3214">
            <v>135640</v>
          </cell>
          <cell r="H3214">
            <v>6447</v>
          </cell>
        </row>
        <row r="3215">
          <cell r="G3215">
            <v>135640</v>
          </cell>
          <cell r="H3215">
            <v>6447</v>
          </cell>
        </row>
        <row r="3216">
          <cell r="G3216">
            <v>135640</v>
          </cell>
          <cell r="H3216">
            <v>6447</v>
          </cell>
        </row>
        <row r="3217">
          <cell r="G3217">
            <v>135640</v>
          </cell>
          <cell r="H3217">
            <v>6447</v>
          </cell>
        </row>
        <row r="3218">
          <cell r="G3218">
            <v>135640</v>
          </cell>
          <cell r="H3218">
            <v>6447</v>
          </cell>
        </row>
        <row r="3219">
          <cell r="G3219">
            <v>135640</v>
          </cell>
          <cell r="H3219">
            <v>6447</v>
          </cell>
        </row>
        <row r="3220">
          <cell r="G3220">
            <v>135640</v>
          </cell>
          <cell r="H3220">
            <v>6447</v>
          </cell>
        </row>
        <row r="3221">
          <cell r="G3221">
            <v>135640</v>
          </cell>
          <cell r="H3221">
            <v>6447</v>
          </cell>
        </row>
        <row r="3222">
          <cell r="G3222">
            <v>135640</v>
          </cell>
          <cell r="H3222">
            <v>6447</v>
          </cell>
        </row>
        <row r="3223">
          <cell r="G3223">
            <v>135640</v>
          </cell>
          <cell r="H3223">
            <v>6447</v>
          </cell>
        </row>
        <row r="3224">
          <cell r="G3224">
            <v>135640</v>
          </cell>
          <cell r="H3224">
            <v>6447</v>
          </cell>
        </row>
        <row r="3225">
          <cell r="G3225">
            <v>135640</v>
          </cell>
          <cell r="H3225">
            <v>6447</v>
          </cell>
        </row>
        <row r="3226">
          <cell r="G3226">
            <v>135640</v>
          </cell>
          <cell r="H3226">
            <v>6447</v>
          </cell>
        </row>
        <row r="3227">
          <cell r="G3227">
            <v>135640</v>
          </cell>
          <cell r="H3227">
            <v>6447</v>
          </cell>
        </row>
        <row r="3228">
          <cell r="G3228">
            <v>135640</v>
          </cell>
          <cell r="H3228">
            <v>6447</v>
          </cell>
        </row>
        <row r="3229">
          <cell r="G3229">
            <v>135640</v>
          </cell>
          <cell r="H3229">
            <v>6447</v>
          </cell>
        </row>
        <row r="3230">
          <cell r="G3230">
            <v>135640</v>
          </cell>
          <cell r="H3230">
            <v>6447</v>
          </cell>
        </row>
        <row r="3231">
          <cell r="G3231">
            <v>135640</v>
          </cell>
          <cell r="H3231">
            <v>6447</v>
          </cell>
        </row>
        <row r="3232">
          <cell r="G3232">
            <v>135640</v>
          </cell>
          <cell r="H3232">
            <v>6447</v>
          </cell>
        </row>
        <row r="3233">
          <cell r="G3233">
            <v>135640</v>
          </cell>
          <cell r="H3233">
            <v>6447</v>
          </cell>
        </row>
        <row r="3234">
          <cell r="G3234">
            <v>135640</v>
          </cell>
          <cell r="H3234">
            <v>6447</v>
          </cell>
        </row>
        <row r="3235">
          <cell r="G3235">
            <v>135640</v>
          </cell>
          <cell r="H3235">
            <v>6447</v>
          </cell>
        </row>
        <row r="3236">
          <cell r="G3236">
            <v>135640</v>
          </cell>
          <cell r="H3236">
            <v>6447</v>
          </cell>
        </row>
        <row r="3237">
          <cell r="G3237">
            <v>135640</v>
          </cell>
          <cell r="H3237">
            <v>6447</v>
          </cell>
        </row>
        <row r="3238">
          <cell r="G3238">
            <v>135640</v>
          </cell>
          <cell r="H3238">
            <v>6447</v>
          </cell>
        </row>
        <row r="3239">
          <cell r="G3239">
            <v>135640</v>
          </cell>
          <cell r="H3239">
            <v>6447</v>
          </cell>
        </row>
        <row r="3240">
          <cell r="G3240">
            <v>135640</v>
          </cell>
          <cell r="H3240">
            <v>6447</v>
          </cell>
        </row>
        <row r="3241">
          <cell r="G3241">
            <v>135640</v>
          </cell>
          <cell r="H3241">
            <v>6447</v>
          </cell>
        </row>
        <row r="3242">
          <cell r="G3242">
            <v>135640</v>
          </cell>
          <cell r="H3242">
            <v>6447</v>
          </cell>
        </row>
        <row r="3243">
          <cell r="G3243">
            <v>135640</v>
          </cell>
          <cell r="H3243">
            <v>6447</v>
          </cell>
        </row>
        <row r="3244">
          <cell r="G3244">
            <v>135640</v>
          </cell>
          <cell r="H3244">
            <v>6447</v>
          </cell>
        </row>
        <row r="3245">
          <cell r="G3245">
            <v>135640</v>
          </cell>
          <cell r="H3245">
            <v>6447</v>
          </cell>
        </row>
        <row r="3246">
          <cell r="G3246">
            <v>135640</v>
          </cell>
          <cell r="H3246">
            <v>6447</v>
          </cell>
        </row>
        <row r="3247">
          <cell r="G3247">
            <v>135640</v>
          </cell>
          <cell r="H3247">
            <v>6447</v>
          </cell>
        </row>
        <row r="3248">
          <cell r="G3248">
            <v>135640</v>
          </cell>
          <cell r="H3248">
            <v>6447</v>
          </cell>
        </row>
        <row r="3249">
          <cell r="G3249">
            <v>135640</v>
          </cell>
          <cell r="H3249">
            <v>6447</v>
          </cell>
        </row>
        <row r="3250">
          <cell r="G3250">
            <v>135640</v>
          </cell>
          <cell r="H3250">
            <v>6447</v>
          </cell>
        </row>
        <row r="3251">
          <cell r="G3251">
            <v>135640</v>
          </cell>
          <cell r="H3251">
            <v>6447</v>
          </cell>
        </row>
        <row r="3252">
          <cell r="G3252">
            <v>135640</v>
          </cell>
          <cell r="H3252">
            <v>6447</v>
          </cell>
        </row>
        <row r="3253">
          <cell r="G3253">
            <v>135640</v>
          </cell>
          <cell r="H3253">
            <v>6447</v>
          </cell>
        </row>
        <row r="3254">
          <cell r="G3254">
            <v>135640</v>
          </cell>
          <cell r="H3254">
            <v>6447</v>
          </cell>
        </row>
        <row r="3255">
          <cell r="G3255">
            <v>135640</v>
          </cell>
          <cell r="H3255">
            <v>6447</v>
          </cell>
        </row>
        <row r="3256">
          <cell r="G3256">
            <v>135640</v>
          </cell>
          <cell r="H3256">
            <v>6447</v>
          </cell>
        </row>
        <row r="3257">
          <cell r="G3257">
            <v>135640</v>
          </cell>
          <cell r="H3257">
            <v>6447</v>
          </cell>
        </row>
        <row r="3258">
          <cell r="G3258">
            <v>135640</v>
          </cell>
          <cell r="H3258">
            <v>6447</v>
          </cell>
        </row>
        <row r="3259">
          <cell r="G3259">
            <v>135640</v>
          </cell>
          <cell r="H3259">
            <v>6447</v>
          </cell>
        </row>
        <row r="3260">
          <cell r="G3260">
            <v>135640</v>
          </cell>
          <cell r="H3260">
            <v>6447</v>
          </cell>
        </row>
        <row r="3261">
          <cell r="G3261">
            <v>135640</v>
          </cell>
          <cell r="H3261">
            <v>6447</v>
          </cell>
        </row>
        <row r="3262">
          <cell r="G3262">
            <v>135640</v>
          </cell>
          <cell r="H3262">
            <v>6447</v>
          </cell>
        </row>
        <row r="3263">
          <cell r="G3263">
            <v>135640</v>
          </cell>
          <cell r="H3263">
            <v>6447</v>
          </cell>
        </row>
        <row r="3264">
          <cell r="G3264">
            <v>135640</v>
          </cell>
          <cell r="H3264">
            <v>6447</v>
          </cell>
        </row>
        <row r="3265">
          <cell r="G3265">
            <v>135640</v>
          </cell>
          <cell r="H3265">
            <v>6447</v>
          </cell>
        </row>
        <row r="3266">
          <cell r="G3266">
            <v>135640</v>
          </cell>
          <cell r="H3266">
            <v>6447</v>
          </cell>
        </row>
        <row r="3267">
          <cell r="G3267">
            <v>135640</v>
          </cell>
          <cell r="H3267">
            <v>6447</v>
          </cell>
        </row>
        <row r="3268">
          <cell r="G3268">
            <v>135640</v>
          </cell>
          <cell r="H3268">
            <v>6447</v>
          </cell>
        </row>
        <row r="3269">
          <cell r="G3269">
            <v>135640</v>
          </cell>
          <cell r="H3269">
            <v>6447</v>
          </cell>
        </row>
        <row r="3270">
          <cell r="G3270">
            <v>135640</v>
          </cell>
          <cell r="H3270">
            <v>6447</v>
          </cell>
        </row>
        <row r="3271">
          <cell r="G3271">
            <v>135640</v>
          </cell>
          <cell r="H3271">
            <v>6447</v>
          </cell>
        </row>
        <row r="3272">
          <cell r="G3272">
            <v>135640</v>
          </cell>
          <cell r="H3272">
            <v>6447</v>
          </cell>
        </row>
        <row r="3273">
          <cell r="G3273">
            <v>135640</v>
          </cell>
          <cell r="H3273">
            <v>6447</v>
          </cell>
        </row>
        <row r="3274">
          <cell r="G3274">
            <v>135640</v>
          </cell>
          <cell r="H3274">
            <v>6447</v>
          </cell>
        </row>
        <row r="3275">
          <cell r="G3275">
            <v>135640</v>
          </cell>
          <cell r="H3275">
            <v>6447</v>
          </cell>
        </row>
        <row r="3276">
          <cell r="G3276">
            <v>135640</v>
          </cell>
          <cell r="H3276">
            <v>6447</v>
          </cell>
        </row>
        <row r="3277">
          <cell r="G3277">
            <v>135640</v>
          </cell>
          <cell r="H3277">
            <v>6447</v>
          </cell>
        </row>
        <row r="3278">
          <cell r="G3278">
            <v>135640</v>
          </cell>
          <cell r="H3278">
            <v>6447</v>
          </cell>
        </row>
        <row r="3279">
          <cell r="G3279">
            <v>135640</v>
          </cell>
          <cell r="H3279">
            <v>6447</v>
          </cell>
        </row>
        <row r="3280">
          <cell r="G3280">
            <v>135640</v>
          </cell>
          <cell r="H3280">
            <v>6447</v>
          </cell>
        </row>
        <row r="3281">
          <cell r="G3281">
            <v>135640</v>
          </cell>
          <cell r="H3281">
            <v>6447</v>
          </cell>
        </row>
        <row r="3282">
          <cell r="G3282">
            <v>135640</v>
          </cell>
          <cell r="H3282">
            <v>6447</v>
          </cell>
        </row>
        <row r="3283">
          <cell r="G3283">
            <v>135640</v>
          </cell>
          <cell r="H3283">
            <v>6447</v>
          </cell>
        </row>
        <row r="3284">
          <cell r="G3284">
            <v>135640</v>
          </cell>
          <cell r="H3284">
            <v>6447</v>
          </cell>
        </row>
        <row r="3285">
          <cell r="G3285">
            <v>135640</v>
          </cell>
          <cell r="H3285">
            <v>6447</v>
          </cell>
        </row>
        <row r="3286">
          <cell r="G3286">
            <v>135640</v>
          </cell>
          <cell r="H3286">
            <v>6447</v>
          </cell>
        </row>
        <row r="3287">
          <cell r="G3287">
            <v>135640</v>
          </cell>
          <cell r="H3287">
            <v>6447</v>
          </cell>
        </row>
        <row r="3288">
          <cell r="G3288">
            <v>135640</v>
          </cell>
          <cell r="H3288">
            <v>6447</v>
          </cell>
        </row>
        <row r="3289">
          <cell r="G3289">
            <v>135640</v>
          </cell>
          <cell r="H3289">
            <v>6447</v>
          </cell>
        </row>
        <row r="3290">
          <cell r="G3290">
            <v>135640</v>
          </cell>
          <cell r="H3290">
            <v>6447</v>
          </cell>
        </row>
        <row r="3291">
          <cell r="G3291">
            <v>135640</v>
          </cell>
          <cell r="H3291">
            <v>6447</v>
          </cell>
        </row>
        <row r="3292">
          <cell r="G3292">
            <v>135640</v>
          </cell>
          <cell r="H3292">
            <v>6447</v>
          </cell>
        </row>
        <row r="3293">
          <cell r="G3293">
            <v>135640</v>
          </cell>
          <cell r="H3293">
            <v>6447</v>
          </cell>
        </row>
        <row r="3294">
          <cell r="G3294">
            <v>135640</v>
          </cell>
          <cell r="H3294">
            <v>6447</v>
          </cell>
        </row>
        <row r="3295">
          <cell r="G3295">
            <v>135640</v>
          </cell>
          <cell r="H3295">
            <v>6447</v>
          </cell>
        </row>
        <row r="3296">
          <cell r="G3296">
            <v>135640</v>
          </cell>
          <cell r="H3296">
            <v>6447</v>
          </cell>
        </row>
        <row r="3297">
          <cell r="G3297">
            <v>135640</v>
          </cell>
          <cell r="H3297">
            <v>6447</v>
          </cell>
        </row>
        <row r="3298">
          <cell r="G3298">
            <v>135640</v>
          </cell>
          <cell r="H3298">
            <v>6447</v>
          </cell>
        </row>
        <row r="3299">
          <cell r="G3299">
            <v>135640</v>
          </cell>
          <cell r="H3299">
            <v>6447</v>
          </cell>
        </row>
        <row r="3300">
          <cell r="G3300">
            <v>135640</v>
          </cell>
          <cell r="H3300">
            <v>6447</v>
          </cell>
        </row>
        <row r="3301">
          <cell r="G3301">
            <v>135640</v>
          </cell>
          <cell r="H3301">
            <v>6447</v>
          </cell>
        </row>
        <row r="3302">
          <cell r="G3302">
            <v>135640</v>
          </cell>
          <cell r="H3302">
            <v>6447</v>
          </cell>
        </row>
        <row r="3303">
          <cell r="G3303">
            <v>135640</v>
          </cell>
          <cell r="H3303">
            <v>6447</v>
          </cell>
        </row>
        <row r="3304">
          <cell r="G3304">
            <v>135640</v>
          </cell>
          <cell r="H3304">
            <v>6447</v>
          </cell>
        </row>
        <row r="3305">
          <cell r="G3305">
            <v>135640</v>
          </cell>
          <cell r="H3305">
            <v>6447</v>
          </cell>
        </row>
        <row r="3306">
          <cell r="G3306">
            <v>135640</v>
          </cell>
          <cell r="H3306">
            <v>6447</v>
          </cell>
        </row>
        <row r="3307">
          <cell r="G3307">
            <v>135640</v>
          </cell>
          <cell r="H3307">
            <v>6447</v>
          </cell>
        </row>
        <row r="3308">
          <cell r="G3308">
            <v>135640</v>
          </cell>
          <cell r="H3308">
            <v>6447</v>
          </cell>
        </row>
        <row r="3309">
          <cell r="G3309">
            <v>135640</v>
          </cell>
          <cell r="H3309">
            <v>6447</v>
          </cell>
        </row>
        <row r="3310">
          <cell r="G3310">
            <v>135640</v>
          </cell>
          <cell r="H3310">
            <v>6447</v>
          </cell>
        </row>
        <row r="3311">
          <cell r="G3311">
            <v>135640</v>
          </cell>
          <cell r="H3311">
            <v>6447</v>
          </cell>
        </row>
        <row r="3312">
          <cell r="G3312">
            <v>135640</v>
          </cell>
          <cell r="H3312">
            <v>6447</v>
          </cell>
        </row>
        <row r="3313">
          <cell r="G3313">
            <v>135640</v>
          </cell>
          <cell r="H3313">
            <v>6447</v>
          </cell>
        </row>
        <row r="3314">
          <cell r="G3314">
            <v>135640</v>
          </cell>
          <cell r="H3314">
            <v>6447</v>
          </cell>
        </row>
        <row r="3315">
          <cell r="G3315">
            <v>135640</v>
          </cell>
          <cell r="H3315">
            <v>6447</v>
          </cell>
        </row>
        <row r="3316">
          <cell r="G3316">
            <v>135640</v>
          </cell>
          <cell r="H3316">
            <v>6447</v>
          </cell>
        </row>
        <row r="3317">
          <cell r="G3317">
            <v>135640</v>
          </cell>
          <cell r="H3317">
            <v>6447</v>
          </cell>
        </row>
        <row r="3318">
          <cell r="G3318">
            <v>135640</v>
          </cell>
          <cell r="H3318">
            <v>6447</v>
          </cell>
        </row>
        <row r="3319">
          <cell r="G3319">
            <v>135640</v>
          </cell>
          <cell r="H3319">
            <v>6447</v>
          </cell>
        </row>
        <row r="3320">
          <cell r="G3320">
            <v>135640</v>
          </cell>
          <cell r="H3320">
            <v>6447</v>
          </cell>
        </row>
        <row r="3321">
          <cell r="G3321">
            <v>135640</v>
          </cell>
          <cell r="H3321">
            <v>6447</v>
          </cell>
        </row>
        <row r="3322">
          <cell r="G3322">
            <v>135640</v>
          </cell>
          <cell r="H3322">
            <v>6447</v>
          </cell>
        </row>
        <row r="3323">
          <cell r="G3323">
            <v>135640</v>
          </cell>
          <cell r="H3323">
            <v>6447</v>
          </cell>
        </row>
        <row r="3324">
          <cell r="G3324">
            <v>135640</v>
          </cell>
          <cell r="H3324">
            <v>6447</v>
          </cell>
        </row>
        <row r="3325">
          <cell r="G3325">
            <v>135640</v>
          </cell>
          <cell r="H3325">
            <v>6447</v>
          </cell>
        </row>
        <row r="3326">
          <cell r="G3326">
            <v>135640</v>
          </cell>
          <cell r="H3326">
            <v>6447</v>
          </cell>
        </row>
        <row r="3327">
          <cell r="G3327">
            <v>135640</v>
          </cell>
          <cell r="H3327">
            <v>6447</v>
          </cell>
        </row>
        <row r="3328">
          <cell r="G3328">
            <v>135640</v>
          </cell>
          <cell r="H3328">
            <v>6447</v>
          </cell>
        </row>
        <row r="3329">
          <cell r="G3329">
            <v>135640</v>
          </cell>
          <cell r="H3329">
            <v>6447</v>
          </cell>
        </row>
        <row r="3330">
          <cell r="G3330">
            <v>135640</v>
          </cell>
          <cell r="H3330">
            <v>6447</v>
          </cell>
        </row>
        <row r="3331">
          <cell r="G3331">
            <v>135640</v>
          </cell>
          <cell r="H3331">
            <v>6447</v>
          </cell>
        </row>
        <row r="3332">
          <cell r="G3332">
            <v>135640</v>
          </cell>
          <cell r="H3332">
            <v>6447</v>
          </cell>
        </row>
        <row r="3333">
          <cell r="G3333">
            <v>135640</v>
          </cell>
          <cell r="H3333">
            <v>6447</v>
          </cell>
        </row>
        <row r="3334">
          <cell r="G3334">
            <v>135640</v>
          </cell>
          <cell r="H3334">
            <v>6447</v>
          </cell>
        </row>
        <row r="3335">
          <cell r="G3335">
            <v>135640</v>
          </cell>
          <cell r="H3335">
            <v>6447</v>
          </cell>
        </row>
        <row r="3336">
          <cell r="G3336">
            <v>135640</v>
          </cell>
          <cell r="H3336">
            <v>6447</v>
          </cell>
        </row>
        <row r="3337">
          <cell r="G3337">
            <v>135640</v>
          </cell>
          <cell r="H3337">
            <v>6447</v>
          </cell>
        </row>
        <row r="3338">
          <cell r="G3338">
            <v>135640</v>
          </cell>
          <cell r="H3338">
            <v>6447</v>
          </cell>
        </row>
        <row r="3339">
          <cell r="G3339">
            <v>135640</v>
          </cell>
          <cell r="H3339">
            <v>6447</v>
          </cell>
        </row>
        <row r="3340">
          <cell r="G3340">
            <v>135640</v>
          </cell>
          <cell r="H3340">
            <v>6447</v>
          </cell>
        </row>
        <row r="3341">
          <cell r="G3341">
            <v>135640</v>
          </cell>
          <cell r="H3341">
            <v>6447</v>
          </cell>
        </row>
        <row r="3342">
          <cell r="G3342">
            <v>135640</v>
          </cell>
          <cell r="H3342">
            <v>6447</v>
          </cell>
        </row>
        <row r="3343">
          <cell r="G3343">
            <v>135640</v>
          </cell>
          <cell r="H3343">
            <v>6447</v>
          </cell>
        </row>
        <row r="3344">
          <cell r="G3344">
            <v>135640</v>
          </cell>
          <cell r="H3344">
            <v>6447</v>
          </cell>
        </row>
        <row r="3345">
          <cell r="G3345">
            <v>135640</v>
          </cell>
          <cell r="H3345">
            <v>6447</v>
          </cell>
        </row>
        <row r="3346">
          <cell r="G3346">
            <v>135640</v>
          </cell>
          <cell r="H3346">
            <v>6447</v>
          </cell>
        </row>
        <row r="3347">
          <cell r="G3347">
            <v>135640</v>
          </cell>
          <cell r="H3347">
            <v>6447</v>
          </cell>
        </row>
        <row r="3348">
          <cell r="G3348">
            <v>135640</v>
          </cell>
          <cell r="H3348">
            <v>6447</v>
          </cell>
        </row>
        <row r="3349">
          <cell r="G3349">
            <v>135640</v>
          </cell>
          <cell r="H3349">
            <v>6447</v>
          </cell>
        </row>
        <row r="3350">
          <cell r="G3350">
            <v>135640</v>
          </cell>
          <cell r="H3350">
            <v>6447</v>
          </cell>
        </row>
        <row r="3351">
          <cell r="G3351">
            <v>135640</v>
          </cell>
          <cell r="H3351">
            <v>6447</v>
          </cell>
        </row>
        <row r="3352">
          <cell r="G3352">
            <v>135640</v>
          </cell>
          <cell r="H3352">
            <v>6447</v>
          </cell>
        </row>
        <row r="3353">
          <cell r="G3353">
            <v>135640</v>
          </cell>
          <cell r="H3353">
            <v>6447</v>
          </cell>
        </row>
        <row r="3354">
          <cell r="G3354">
            <v>135640</v>
          </cell>
          <cell r="H3354">
            <v>6447</v>
          </cell>
        </row>
        <row r="3355">
          <cell r="G3355">
            <v>135640</v>
          </cell>
          <cell r="H3355">
            <v>6447</v>
          </cell>
        </row>
        <row r="3356">
          <cell r="G3356">
            <v>135640</v>
          </cell>
          <cell r="H3356">
            <v>6447</v>
          </cell>
        </row>
        <row r="3357">
          <cell r="G3357">
            <v>135640</v>
          </cell>
          <cell r="H3357">
            <v>6447</v>
          </cell>
        </row>
        <row r="3358">
          <cell r="G3358">
            <v>135640</v>
          </cell>
          <cell r="H3358">
            <v>6447</v>
          </cell>
        </row>
        <row r="3359">
          <cell r="G3359">
            <v>135640</v>
          </cell>
          <cell r="H3359">
            <v>6447</v>
          </cell>
        </row>
        <row r="3360">
          <cell r="G3360">
            <v>135640</v>
          </cell>
          <cell r="H3360">
            <v>6447</v>
          </cell>
        </row>
        <row r="3361">
          <cell r="G3361">
            <v>135640</v>
          </cell>
          <cell r="H3361">
            <v>6447</v>
          </cell>
        </row>
        <row r="3362">
          <cell r="G3362">
            <v>135640</v>
          </cell>
          <cell r="H3362">
            <v>6447</v>
          </cell>
        </row>
        <row r="3363">
          <cell r="G3363">
            <v>135640</v>
          </cell>
          <cell r="H3363">
            <v>6447</v>
          </cell>
        </row>
        <row r="3364">
          <cell r="G3364">
            <v>135640</v>
          </cell>
          <cell r="H3364">
            <v>6447</v>
          </cell>
        </row>
        <row r="3365">
          <cell r="G3365">
            <v>135640</v>
          </cell>
          <cell r="H3365">
            <v>6447</v>
          </cell>
        </row>
        <row r="3366">
          <cell r="G3366">
            <v>135640</v>
          </cell>
          <cell r="H3366">
            <v>6447</v>
          </cell>
        </row>
        <row r="3367">
          <cell r="G3367">
            <v>135640</v>
          </cell>
          <cell r="H3367">
            <v>6447</v>
          </cell>
        </row>
        <row r="3368">
          <cell r="G3368">
            <v>135640</v>
          </cell>
          <cell r="H3368">
            <v>6447</v>
          </cell>
        </row>
        <row r="3369">
          <cell r="G3369">
            <v>135640</v>
          </cell>
          <cell r="H3369">
            <v>6447</v>
          </cell>
        </row>
        <row r="3370">
          <cell r="G3370">
            <v>135640</v>
          </cell>
          <cell r="H3370">
            <v>6447</v>
          </cell>
        </row>
        <row r="3371">
          <cell r="G3371">
            <v>135640</v>
          </cell>
          <cell r="H3371">
            <v>6447</v>
          </cell>
        </row>
        <row r="3372">
          <cell r="G3372">
            <v>135640</v>
          </cell>
          <cell r="H3372">
            <v>6447</v>
          </cell>
        </row>
        <row r="3373">
          <cell r="G3373">
            <v>135640</v>
          </cell>
          <cell r="H3373">
            <v>6447</v>
          </cell>
        </row>
        <row r="3374">
          <cell r="G3374">
            <v>135641</v>
          </cell>
          <cell r="H3374">
            <v>6404</v>
          </cell>
        </row>
        <row r="3375">
          <cell r="G3375">
            <v>135641</v>
          </cell>
          <cell r="H3375">
            <v>6404</v>
          </cell>
        </row>
        <row r="3376">
          <cell r="G3376">
            <v>135641</v>
          </cell>
          <cell r="H3376">
            <v>6404</v>
          </cell>
        </row>
        <row r="3377">
          <cell r="G3377">
            <v>135641</v>
          </cell>
          <cell r="H3377">
            <v>6404</v>
          </cell>
        </row>
        <row r="3378">
          <cell r="G3378">
            <v>135641</v>
          </cell>
          <cell r="H3378">
            <v>6404</v>
          </cell>
        </row>
        <row r="3379">
          <cell r="G3379">
            <v>135641</v>
          </cell>
          <cell r="H3379">
            <v>6404</v>
          </cell>
        </row>
        <row r="3380">
          <cell r="G3380">
            <v>135641</v>
          </cell>
          <cell r="H3380">
            <v>6404</v>
          </cell>
        </row>
        <row r="3381">
          <cell r="G3381">
            <v>135641</v>
          </cell>
          <cell r="H3381">
            <v>6404</v>
          </cell>
        </row>
        <row r="3382">
          <cell r="G3382">
            <v>135641</v>
          </cell>
          <cell r="H3382">
            <v>6404</v>
          </cell>
        </row>
        <row r="3383">
          <cell r="G3383">
            <v>135641</v>
          </cell>
          <cell r="H3383">
            <v>6404</v>
          </cell>
        </row>
        <row r="3384">
          <cell r="G3384">
            <v>135641</v>
          </cell>
          <cell r="H3384">
            <v>6404</v>
          </cell>
        </row>
        <row r="3385">
          <cell r="G3385">
            <v>135641</v>
          </cell>
          <cell r="H3385">
            <v>6404</v>
          </cell>
        </row>
        <row r="3386">
          <cell r="G3386">
            <v>135641</v>
          </cell>
          <cell r="H3386">
            <v>6404</v>
          </cell>
        </row>
        <row r="3387">
          <cell r="G3387">
            <v>135641</v>
          </cell>
          <cell r="H3387">
            <v>6404</v>
          </cell>
        </row>
        <row r="3388">
          <cell r="G3388">
            <v>135641</v>
          </cell>
          <cell r="H3388">
            <v>6404</v>
          </cell>
        </row>
        <row r="3389">
          <cell r="G3389">
            <v>135641</v>
          </cell>
          <cell r="H3389">
            <v>6404</v>
          </cell>
        </row>
        <row r="3390">
          <cell r="G3390">
            <v>135641</v>
          </cell>
          <cell r="H3390">
            <v>6404</v>
          </cell>
        </row>
        <row r="3391">
          <cell r="G3391">
            <v>135641</v>
          </cell>
          <cell r="H3391">
            <v>6404</v>
          </cell>
        </row>
        <row r="3392">
          <cell r="G3392">
            <v>135641</v>
          </cell>
          <cell r="H3392">
            <v>6404</v>
          </cell>
        </row>
        <row r="3393">
          <cell r="G3393">
            <v>135641</v>
          </cell>
          <cell r="H3393">
            <v>6404</v>
          </cell>
        </row>
        <row r="3394">
          <cell r="G3394">
            <v>135641</v>
          </cell>
          <cell r="H3394">
            <v>6404</v>
          </cell>
        </row>
        <row r="3395">
          <cell r="G3395">
            <v>135641</v>
          </cell>
          <cell r="H3395">
            <v>6404</v>
          </cell>
        </row>
        <row r="3396">
          <cell r="G3396">
            <v>135641</v>
          </cell>
          <cell r="H3396">
            <v>6404</v>
          </cell>
        </row>
        <row r="3397">
          <cell r="G3397">
            <v>135641</v>
          </cell>
          <cell r="H3397">
            <v>6404</v>
          </cell>
        </row>
        <row r="3398">
          <cell r="G3398">
            <v>135641</v>
          </cell>
          <cell r="H3398">
            <v>6404</v>
          </cell>
        </row>
        <row r="3399">
          <cell r="G3399">
            <v>135641</v>
          </cell>
          <cell r="H3399">
            <v>6404</v>
          </cell>
        </row>
        <row r="3400">
          <cell r="G3400">
            <v>135641</v>
          </cell>
          <cell r="H3400">
            <v>6404</v>
          </cell>
        </row>
        <row r="3401">
          <cell r="G3401">
            <v>135641</v>
          </cell>
          <cell r="H3401">
            <v>6404</v>
          </cell>
        </row>
        <row r="3402">
          <cell r="G3402">
            <v>135641</v>
          </cell>
          <cell r="H3402">
            <v>6404</v>
          </cell>
        </row>
        <row r="3403">
          <cell r="G3403">
            <v>135641</v>
          </cell>
          <cell r="H3403">
            <v>6404</v>
          </cell>
        </row>
        <row r="3404">
          <cell r="G3404">
            <v>135641</v>
          </cell>
          <cell r="H3404">
            <v>6404</v>
          </cell>
        </row>
        <row r="3405">
          <cell r="G3405">
            <v>135641</v>
          </cell>
          <cell r="H3405">
            <v>6404</v>
          </cell>
        </row>
        <row r="3406">
          <cell r="G3406">
            <v>135641</v>
          </cell>
          <cell r="H3406">
            <v>6404</v>
          </cell>
        </row>
        <row r="3407">
          <cell r="G3407">
            <v>135641</v>
          </cell>
          <cell r="H3407">
            <v>6404</v>
          </cell>
        </row>
        <row r="3408">
          <cell r="G3408">
            <v>135641</v>
          </cell>
          <cell r="H3408">
            <v>6404</v>
          </cell>
        </row>
        <row r="3409">
          <cell r="G3409">
            <v>135642</v>
          </cell>
          <cell r="H3409">
            <v>6355</v>
          </cell>
        </row>
        <row r="3410">
          <cell r="G3410">
            <v>135642</v>
          </cell>
          <cell r="H3410">
            <v>6355</v>
          </cell>
        </row>
        <row r="3411">
          <cell r="G3411">
            <v>135642</v>
          </cell>
          <cell r="H3411">
            <v>6355</v>
          </cell>
        </row>
        <row r="3412">
          <cell r="G3412">
            <v>135642</v>
          </cell>
          <cell r="H3412">
            <v>6355</v>
          </cell>
        </row>
        <row r="3413">
          <cell r="G3413">
            <v>135642</v>
          </cell>
          <cell r="H3413">
            <v>6355</v>
          </cell>
        </row>
        <row r="3414">
          <cell r="G3414">
            <v>135642</v>
          </cell>
          <cell r="H3414">
            <v>6355</v>
          </cell>
        </row>
        <row r="3415">
          <cell r="G3415">
            <v>135642</v>
          </cell>
          <cell r="H3415">
            <v>6355</v>
          </cell>
        </row>
        <row r="3416">
          <cell r="G3416">
            <v>135642</v>
          </cell>
          <cell r="H3416">
            <v>6355</v>
          </cell>
        </row>
        <row r="3417">
          <cell r="G3417">
            <v>135642</v>
          </cell>
          <cell r="H3417">
            <v>6355</v>
          </cell>
        </row>
        <row r="3418">
          <cell r="G3418">
            <v>135642</v>
          </cell>
          <cell r="H3418">
            <v>6355</v>
          </cell>
        </row>
        <row r="3419">
          <cell r="G3419">
            <v>135642</v>
          </cell>
          <cell r="H3419">
            <v>6355</v>
          </cell>
        </row>
        <row r="3420">
          <cell r="G3420">
            <v>135642</v>
          </cell>
          <cell r="H3420">
            <v>6355</v>
          </cell>
        </row>
        <row r="3421">
          <cell r="G3421">
            <v>135642</v>
          </cell>
          <cell r="H3421">
            <v>6355</v>
          </cell>
        </row>
        <row r="3422">
          <cell r="G3422">
            <v>135642</v>
          </cell>
          <cell r="H3422">
            <v>6355</v>
          </cell>
        </row>
        <row r="3423">
          <cell r="G3423">
            <v>135642</v>
          </cell>
          <cell r="H3423">
            <v>6355</v>
          </cell>
        </row>
        <row r="3424">
          <cell r="G3424">
            <v>135642</v>
          </cell>
          <cell r="H3424">
            <v>6355</v>
          </cell>
        </row>
        <row r="3425">
          <cell r="G3425">
            <v>135642</v>
          </cell>
          <cell r="H3425">
            <v>6355</v>
          </cell>
        </row>
        <row r="3426">
          <cell r="G3426">
            <v>135642</v>
          </cell>
          <cell r="H3426">
            <v>6355</v>
          </cell>
        </row>
        <row r="3427">
          <cell r="G3427">
            <v>135642</v>
          </cell>
          <cell r="H3427">
            <v>6355</v>
          </cell>
        </row>
        <row r="3428">
          <cell r="G3428">
            <v>135642</v>
          </cell>
          <cell r="H3428">
            <v>6355</v>
          </cell>
        </row>
        <row r="3429">
          <cell r="G3429">
            <v>135642</v>
          </cell>
          <cell r="H3429">
            <v>6355</v>
          </cell>
        </row>
        <row r="3430">
          <cell r="G3430">
            <v>135642</v>
          </cell>
          <cell r="H3430">
            <v>6355</v>
          </cell>
        </row>
        <row r="3431">
          <cell r="G3431">
            <v>135642</v>
          </cell>
          <cell r="H3431">
            <v>6355</v>
          </cell>
        </row>
        <row r="3432">
          <cell r="G3432">
            <v>135642</v>
          </cell>
          <cell r="H3432">
            <v>6355</v>
          </cell>
        </row>
        <row r="3433">
          <cell r="G3433">
            <v>135642</v>
          </cell>
          <cell r="H3433">
            <v>6355</v>
          </cell>
        </row>
        <row r="3434">
          <cell r="G3434">
            <v>135642</v>
          </cell>
          <cell r="H3434">
            <v>6355</v>
          </cell>
        </row>
        <row r="3435">
          <cell r="G3435">
            <v>135642</v>
          </cell>
          <cell r="H3435">
            <v>6355</v>
          </cell>
        </row>
        <row r="3436">
          <cell r="G3436">
            <v>135642</v>
          </cell>
          <cell r="H3436">
            <v>6355</v>
          </cell>
        </row>
        <row r="3437">
          <cell r="G3437">
            <v>135642</v>
          </cell>
          <cell r="H3437">
            <v>6355</v>
          </cell>
        </row>
        <row r="3438">
          <cell r="G3438">
            <v>135642</v>
          </cell>
          <cell r="H3438">
            <v>6355</v>
          </cell>
        </row>
        <row r="3439">
          <cell r="G3439">
            <v>135642</v>
          </cell>
          <cell r="H3439">
            <v>6355</v>
          </cell>
        </row>
        <row r="3440">
          <cell r="G3440">
            <v>135642</v>
          </cell>
          <cell r="H3440">
            <v>6355</v>
          </cell>
        </row>
        <row r="3441">
          <cell r="G3441">
            <v>135642</v>
          </cell>
          <cell r="H3441">
            <v>6355</v>
          </cell>
        </row>
        <row r="3442">
          <cell r="G3442">
            <v>135642</v>
          </cell>
          <cell r="H3442">
            <v>6355</v>
          </cell>
        </row>
        <row r="3443">
          <cell r="G3443">
            <v>135642</v>
          </cell>
          <cell r="H3443">
            <v>6355</v>
          </cell>
        </row>
        <row r="3444">
          <cell r="G3444">
            <v>135642</v>
          </cell>
          <cell r="H3444">
            <v>6355</v>
          </cell>
        </row>
        <row r="3445">
          <cell r="G3445">
            <v>135642</v>
          </cell>
          <cell r="H3445">
            <v>6355</v>
          </cell>
        </row>
        <row r="3446">
          <cell r="G3446">
            <v>135643</v>
          </cell>
          <cell r="H3446">
            <v>6448</v>
          </cell>
        </row>
        <row r="3447">
          <cell r="G3447">
            <v>135643</v>
          </cell>
          <cell r="H3447">
            <v>6448</v>
          </cell>
        </row>
        <row r="3448">
          <cell r="G3448">
            <v>135643</v>
          </cell>
          <cell r="H3448">
            <v>6448</v>
          </cell>
        </row>
        <row r="3449">
          <cell r="G3449">
            <v>135643</v>
          </cell>
          <cell r="H3449">
            <v>6448</v>
          </cell>
        </row>
        <row r="3450">
          <cell r="G3450">
            <v>135643</v>
          </cell>
          <cell r="H3450">
            <v>6448</v>
          </cell>
        </row>
        <row r="3451">
          <cell r="G3451">
            <v>135643</v>
          </cell>
          <cell r="H3451">
            <v>6448</v>
          </cell>
        </row>
        <row r="3452">
          <cell r="G3452">
            <v>135643</v>
          </cell>
          <cell r="H3452">
            <v>6448</v>
          </cell>
        </row>
        <row r="3453">
          <cell r="G3453">
            <v>135643</v>
          </cell>
          <cell r="H3453">
            <v>6448</v>
          </cell>
        </row>
        <row r="3454">
          <cell r="G3454">
            <v>135643</v>
          </cell>
          <cell r="H3454">
            <v>6448</v>
          </cell>
        </row>
        <row r="3455">
          <cell r="G3455">
            <v>135643</v>
          </cell>
          <cell r="H3455">
            <v>6448</v>
          </cell>
        </row>
        <row r="3456">
          <cell r="G3456">
            <v>135643</v>
          </cell>
          <cell r="H3456">
            <v>6448</v>
          </cell>
        </row>
        <row r="3457">
          <cell r="G3457">
            <v>135643</v>
          </cell>
          <cell r="H3457">
            <v>6448</v>
          </cell>
        </row>
        <row r="3458">
          <cell r="G3458">
            <v>135643</v>
          </cell>
          <cell r="H3458">
            <v>6448</v>
          </cell>
        </row>
        <row r="3459">
          <cell r="G3459">
            <v>135643</v>
          </cell>
          <cell r="H3459">
            <v>6448</v>
          </cell>
        </row>
        <row r="3460">
          <cell r="G3460">
            <v>135643</v>
          </cell>
          <cell r="H3460">
            <v>6448</v>
          </cell>
        </row>
        <row r="3461">
          <cell r="G3461">
            <v>135643</v>
          </cell>
          <cell r="H3461">
            <v>6448</v>
          </cell>
        </row>
        <row r="3462">
          <cell r="G3462">
            <v>135643</v>
          </cell>
          <cell r="H3462">
            <v>6448</v>
          </cell>
        </row>
        <row r="3463">
          <cell r="G3463">
            <v>135643</v>
          </cell>
          <cell r="H3463">
            <v>6448</v>
          </cell>
        </row>
        <row r="3464">
          <cell r="G3464">
            <v>135643</v>
          </cell>
          <cell r="H3464">
            <v>6448</v>
          </cell>
        </row>
        <row r="3465">
          <cell r="G3465">
            <v>135643</v>
          </cell>
          <cell r="H3465">
            <v>6448</v>
          </cell>
        </row>
        <row r="3466">
          <cell r="G3466">
            <v>135643</v>
          </cell>
          <cell r="H3466">
            <v>6448</v>
          </cell>
        </row>
        <row r="3467">
          <cell r="G3467">
            <v>135643</v>
          </cell>
          <cell r="H3467">
            <v>6448</v>
          </cell>
        </row>
        <row r="3468">
          <cell r="G3468">
            <v>135643</v>
          </cell>
          <cell r="H3468">
            <v>6448</v>
          </cell>
        </row>
        <row r="3469">
          <cell r="G3469">
            <v>135643</v>
          </cell>
          <cell r="H3469">
            <v>6448</v>
          </cell>
        </row>
        <row r="3470">
          <cell r="G3470">
            <v>135643</v>
          </cell>
          <cell r="H3470">
            <v>6448</v>
          </cell>
        </row>
        <row r="3471">
          <cell r="G3471">
            <v>135643</v>
          </cell>
          <cell r="H3471">
            <v>6448</v>
          </cell>
        </row>
        <row r="3472">
          <cell r="G3472">
            <v>135643</v>
          </cell>
          <cell r="H3472">
            <v>6448</v>
          </cell>
        </row>
        <row r="3473">
          <cell r="G3473">
            <v>135643</v>
          </cell>
          <cell r="H3473">
            <v>6448</v>
          </cell>
        </row>
        <row r="3474">
          <cell r="G3474">
            <v>135643</v>
          </cell>
          <cell r="H3474">
            <v>6448</v>
          </cell>
        </row>
        <row r="3475">
          <cell r="G3475">
            <v>135643</v>
          </cell>
          <cell r="H3475">
            <v>6448</v>
          </cell>
        </row>
        <row r="3476">
          <cell r="G3476">
            <v>135643</v>
          </cell>
          <cell r="H3476">
            <v>6448</v>
          </cell>
        </row>
        <row r="3477">
          <cell r="G3477">
            <v>135643</v>
          </cell>
          <cell r="H3477">
            <v>6448</v>
          </cell>
        </row>
        <row r="3478">
          <cell r="G3478">
            <v>135643</v>
          </cell>
          <cell r="H3478">
            <v>6448</v>
          </cell>
        </row>
        <row r="3479">
          <cell r="G3479">
            <v>135643</v>
          </cell>
          <cell r="H3479">
            <v>6448</v>
          </cell>
        </row>
        <row r="3480">
          <cell r="G3480">
            <v>135643</v>
          </cell>
          <cell r="H3480">
            <v>6448</v>
          </cell>
        </row>
        <row r="3481">
          <cell r="G3481">
            <v>135643</v>
          </cell>
          <cell r="H3481">
            <v>6448</v>
          </cell>
        </row>
        <row r="3482">
          <cell r="G3482">
            <v>135643</v>
          </cell>
          <cell r="H3482">
            <v>6448</v>
          </cell>
        </row>
        <row r="3483">
          <cell r="G3483">
            <v>135643</v>
          </cell>
          <cell r="H3483">
            <v>6448</v>
          </cell>
        </row>
        <row r="3484">
          <cell r="G3484">
            <v>135643</v>
          </cell>
          <cell r="H3484">
            <v>6448</v>
          </cell>
        </row>
        <row r="3485">
          <cell r="G3485">
            <v>135643</v>
          </cell>
          <cell r="H3485">
            <v>6448</v>
          </cell>
        </row>
        <row r="3486">
          <cell r="G3486">
            <v>135643</v>
          </cell>
          <cell r="H3486">
            <v>6448</v>
          </cell>
        </row>
        <row r="3487">
          <cell r="G3487">
            <v>135643</v>
          </cell>
          <cell r="H3487">
            <v>6448</v>
          </cell>
        </row>
        <row r="3488">
          <cell r="G3488">
            <v>135643</v>
          </cell>
          <cell r="H3488">
            <v>6448</v>
          </cell>
        </row>
        <row r="3489">
          <cell r="G3489">
            <v>135643</v>
          </cell>
          <cell r="H3489">
            <v>6448</v>
          </cell>
        </row>
        <row r="3490">
          <cell r="G3490">
            <v>135643</v>
          </cell>
          <cell r="H3490">
            <v>6448</v>
          </cell>
        </row>
        <row r="3491">
          <cell r="G3491">
            <v>135643</v>
          </cell>
          <cell r="H3491">
            <v>6448</v>
          </cell>
        </row>
        <row r="3492">
          <cell r="G3492">
            <v>135643</v>
          </cell>
          <cell r="H3492">
            <v>6448</v>
          </cell>
        </row>
        <row r="3493">
          <cell r="G3493">
            <v>135643</v>
          </cell>
          <cell r="H3493">
            <v>6448</v>
          </cell>
        </row>
        <row r="3494">
          <cell r="G3494">
            <v>135643</v>
          </cell>
          <cell r="H3494">
            <v>6448</v>
          </cell>
        </row>
        <row r="3495">
          <cell r="G3495">
            <v>135643</v>
          </cell>
          <cell r="H3495">
            <v>6448</v>
          </cell>
        </row>
        <row r="3496">
          <cell r="G3496">
            <v>135643</v>
          </cell>
          <cell r="H3496">
            <v>6448</v>
          </cell>
        </row>
        <row r="3497">
          <cell r="G3497">
            <v>135643</v>
          </cell>
          <cell r="H3497">
            <v>6448</v>
          </cell>
        </row>
        <row r="3498">
          <cell r="G3498">
            <v>135643</v>
          </cell>
          <cell r="H3498">
            <v>6448</v>
          </cell>
        </row>
        <row r="3499">
          <cell r="G3499">
            <v>135643</v>
          </cell>
          <cell r="H3499">
            <v>6448</v>
          </cell>
        </row>
        <row r="3500">
          <cell r="G3500">
            <v>135643</v>
          </cell>
          <cell r="H3500">
            <v>6448</v>
          </cell>
        </row>
        <row r="3501">
          <cell r="G3501">
            <v>135643</v>
          </cell>
          <cell r="H3501">
            <v>6448</v>
          </cell>
        </row>
        <row r="3502">
          <cell r="G3502">
            <v>135643</v>
          </cell>
          <cell r="H3502">
            <v>6448</v>
          </cell>
        </row>
        <row r="3503">
          <cell r="G3503">
            <v>135643</v>
          </cell>
          <cell r="H3503">
            <v>6448</v>
          </cell>
        </row>
        <row r="3504">
          <cell r="G3504">
            <v>135643</v>
          </cell>
          <cell r="H3504">
            <v>6448</v>
          </cell>
        </row>
        <row r="3505">
          <cell r="G3505">
            <v>135643</v>
          </cell>
          <cell r="H3505">
            <v>6448</v>
          </cell>
        </row>
        <row r="3506">
          <cell r="G3506">
            <v>135643</v>
          </cell>
          <cell r="H3506">
            <v>6448</v>
          </cell>
        </row>
        <row r="3507">
          <cell r="G3507">
            <v>135643</v>
          </cell>
          <cell r="H3507">
            <v>6448</v>
          </cell>
        </row>
        <row r="3508">
          <cell r="G3508">
            <v>135643</v>
          </cell>
          <cell r="H3508">
            <v>6448</v>
          </cell>
        </row>
        <row r="3509">
          <cell r="G3509">
            <v>135643</v>
          </cell>
          <cell r="H3509">
            <v>6448</v>
          </cell>
        </row>
        <row r="3510">
          <cell r="G3510">
            <v>135643</v>
          </cell>
          <cell r="H3510">
            <v>6448</v>
          </cell>
        </row>
        <row r="3511">
          <cell r="G3511">
            <v>135643</v>
          </cell>
          <cell r="H3511">
            <v>6448</v>
          </cell>
        </row>
        <row r="3512">
          <cell r="G3512">
            <v>135643</v>
          </cell>
          <cell r="H3512">
            <v>6448</v>
          </cell>
        </row>
        <row r="3513">
          <cell r="G3513">
            <v>135643</v>
          </cell>
          <cell r="H3513">
            <v>6448</v>
          </cell>
        </row>
        <row r="3514">
          <cell r="G3514">
            <v>135643</v>
          </cell>
          <cell r="H3514">
            <v>6448</v>
          </cell>
        </row>
        <row r="3515">
          <cell r="G3515">
            <v>135643</v>
          </cell>
          <cell r="H3515">
            <v>6448</v>
          </cell>
        </row>
        <row r="3516">
          <cell r="G3516">
            <v>135643</v>
          </cell>
          <cell r="H3516">
            <v>6448</v>
          </cell>
        </row>
        <row r="3517">
          <cell r="G3517">
            <v>135643</v>
          </cell>
          <cell r="H3517">
            <v>6448</v>
          </cell>
        </row>
        <row r="3518">
          <cell r="G3518">
            <v>135643</v>
          </cell>
          <cell r="H3518">
            <v>6448</v>
          </cell>
        </row>
        <row r="3519">
          <cell r="G3519">
            <v>135643</v>
          </cell>
          <cell r="H3519">
            <v>6448</v>
          </cell>
        </row>
        <row r="3520">
          <cell r="G3520">
            <v>135643</v>
          </cell>
          <cell r="H3520">
            <v>6448</v>
          </cell>
        </row>
        <row r="3521">
          <cell r="G3521">
            <v>135643</v>
          </cell>
          <cell r="H3521">
            <v>6448</v>
          </cell>
        </row>
        <row r="3522">
          <cell r="G3522">
            <v>135643</v>
          </cell>
          <cell r="H3522">
            <v>6448</v>
          </cell>
        </row>
        <row r="3523">
          <cell r="G3523">
            <v>135643</v>
          </cell>
          <cell r="H3523">
            <v>6448</v>
          </cell>
        </row>
        <row r="3524">
          <cell r="G3524">
            <v>135643</v>
          </cell>
          <cell r="H3524">
            <v>6448</v>
          </cell>
        </row>
        <row r="3525">
          <cell r="G3525">
            <v>135643</v>
          </cell>
          <cell r="H3525">
            <v>6448</v>
          </cell>
        </row>
        <row r="3526">
          <cell r="G3526">
            <v>135643</v>
          </cell>
          <cell r="H3526">
            <v>6448</v>
          </cell>
        </row>
        <row r="3527">
          <cell r="G3527">
            <v>135643</v>
          </cell>
          <cell r="H3527">
            <v>6448</v>
          </cell>
        </row>
        <row r="3528">
          <cell r="G3528">
            <v>135643</v>
          </cell>
          <cell r="H3528">
            <v>6448</v>
          </cell>
        </row>
        <row r="3529">
          <cell r="G3529">
            <v>135643</v>
          </cell>
          <cell r="H3529">
            <v>6448</v>
          </cell>
        </row>
        <row r="3530">
          <cell r="G3530">
            <v>135643</v>
          </cell>
          <cell r="H3530">
            <v>6448</v>
          </cell>
        </row>
        <row r="3531">
          <cell r="G3531">
            <v>135643</v>
          </cell>
          <cell r="H3531">
            <v>6448</v>
          </cell>
        </row>
        <row r="3532">
          <cell r="G3532">
            <v>135643</v>
          </cell>
          <cell r="H3532">
            <v>6448</v>
          </cell>
        </row>
        <row r="3533">
          <cell r="G3533">
            <v>135643</v>
          </cell>
          <cell r="H3533">
            <v>6448</v>
          </cell>
        </row>
        <row r="3534">
          <cell r="G3534">
            <v>135643</v>
          </cell>
          <cell r="H3534">
            <v>6448</v>
          </cell>
        </row>
        <row r="3535">
          <cell r="G3535">
            <v>135643</v>
          </cell>
          <cell r="H3535">
            <v>6448</v>
          </cell>
        </row>
        <row r="3536">
          <cell r="G3536">
            <v>135643</v>
          </cell>
          <cell r="H3536">
            <v>6448</v>
          </cell>
        </row>
        <row r="3537">
          <cell r="G3537">
            <v>135643</v>
          </cell>
          <cell r="H3537">
            <v>6448</v>
          </cell>
        </row>
        <row r="3538">
          <cell r="G3538">
            <v>135643</v>
          </cell>
          <cell r="H3538">
            <v>6448</v>
          </cell>
        </row>
        <row r="3539">
          <cell r="G3539">
            <v>135643</v>
          </cell>
          <cell r="H3539">
            <v>6448</v>
          </cell>
        </row>
        <row r="3540">
          <cell r="G3540">
            <v>135643</v>
          </cell>
          <cell r="H3540">
            <v>6448</v>
          </cell>
        </row>
        <row r="3541">
          <cell r="G3541">
            <v>135643</v>
          </cell>
          <cell r="H3541">
            <v>6448</v>
          </cell>
        </row>
        <row r="3542">
          <cell r="G3542">
            <v>135643</v>
          </cell>
          <cell r="H3542">
            <v>6448</v>
          </cell>
        </row>
        <row r="3543">
          <cell r="G3543">
            <v>135643</v>
          </cell>
          <cell r="H3543">
            <v>6448</v>
          </cell>
        </row>
        <row r="3544">
          <cell r="G3544">
            <v>135643</v>
          </cell>
          <cell r="H3544">
            <v>6448</v>
          </cell>
        </row>
        <row r="3545">
          <cell r="G3545">
            <v>135643</v>
          </cell>
          <cell r="H3545">
            <v>6448</v>
          </cell>
        </row>
        <row r="3546">
          <cell r="G3546">
            <v>135643</v>
          </cell>
          <cell r="H3546">
            <v>6448</v>
          </cell>
        </row>
        <row r="3547">
          <cell r="G3547">
            <v>135643</v>
          </cell>
          <cell r="H3547">
            <v>6448</v>
          </cell>
        </row>
        <row r="3548">
          <cell r="G3548">
            <v>135643</v>
          </cell>
          <cell r="H3548">
            <v>6448</v>
          </cell>
        </row>
        <row r="3549">
          <cell r="G3549">
            <v>135643</v>
          </cell>
          <cell r="H3549">
            <v>6448</v>
          </cell>
        </row>
        <row r="3550">
          <cell r="G3550">
            <v>135643</v>
          </cell>
          <cell r="H3550">
            <v>6448</v>
          </cell>
        </row>
        <row r="3551">
          <cell r="G3551">
            <v>135643</v>
          </cell>
          <cell r="H3551">
            <v>6448</v>
          </cell>
        </row>
        <row r="3552">
          <cell r="G3552">
            <v>135643</v>
          </cell>
          <cell r="H3552">
            <v>6448</v>
          </cell>
        </row>
        <row r="3553">
          <cell r="G3553">
            <v>135643</v>
          </cell>
          <cell r="H3553">
            <v>6448</v>
          </cell>
        </row>
        <row r="3554">
          <cell r="G3554">
            <v>135643</v>
          </cell>
          <cell r="H3554">
            <v>6448</v>
          </cell>
        </row>
        <row r="3555">
          <cell r="G3555">
            <v>135643</v>
          </cell>
          <cell r="H3555">
            <v>6448</v>
          </cell>
        </row>
        <row r="3556">
          <cell r="G3556">
            <v>135643</v>
          </cell>
          <cell r="H3556">
            <v>6448</v>
          </cell>
        </row>
        <row r="3557">
          <cell r="G3557">
            <v>135643</v>
          </cell>
          <cell r="H3557">
            <v>6448</v>
          </cell>
        </row>
        <row r="3558">
          <cell r="G3558">
            <v>135643</v>
          </cell>
          <cell r="H3558">
            <v>6448</v>
          </cell>
        </row>
        <row r="3559">
          <cell r="G3559">
            <v>135643</v>
          </cell>
          <cell r="H3559">
            <v>6448</v>
          </cell>
        </row>
        <row r="3560">
          <cell r="G3560">
            <v>135643</v>
          </cell>
          <cell r="H3560">
            <v>6448</v>
          </cell>
        </row>
        <row r="3561">
          <cell r="G3561">
            <v>135643</v>
          </cell>
          <cell r="H3561">
            <v>6448</v>
          </cell>
        </row>
        <row r="3562">
          <cell r="G3562">
            <v>135643</v>
          </cell>
          <cell r="H3562">
            <v>6448</v>
          </cell>
        </row>
        <row r="3563">
          <cell r="G3563">
            <v>135643</v>
          </cell>
          <cell r="H3563">
            <v>6448</v>
          </cell>
        </row>
        <row r="3564">
          <cell r="G3564">
            <v>135643</v>
          </cell>
          <cell r="H3564">
            <v>6448</v>
          </cell>
        </row>
        <row r="3565">
          <cell r="G3565">
            <v>135643</v>
          </cell>
          <cell r="H3565">
            <v>6448</v>
          </cell>
        </row>
        <row r="3566">
          <cell r="G3566">
            <v>135643</v>
          </cell>
          <cell r="H3566">
            <v>6448</v>
          </cell>
        </row>
        <row r="3567">
          <cell r="G3567">
            <v>135643</v>
          </cell>
          <cell r="H3567">
            <v>6448</v>
          </cell>
        </row>
        <row r="3568">
          <cell r="G3568">
            <v>135643</v>
          </cell>
          <cell r="H3568">
            <v>6448</v>
          </cell>
        </row>
        <row r="3569">
          <cell r="G3569">
            <v>135643</v>
          </cell>
          <cell r="H3569">
            <v>6448</v>
          </cell>
        </row>
        <row r="3570">
          <cell r="G3570">
            <v>135643</v>
          </cell>
          <cell r="H3570">
            <v>6448</v>
          </cell>
        </row>
        <row r="3571">
          <cell r="G3571">
            <v>135643</v>
          </cell>
          <cell r="H3571">
            <v>6448</v>
          </cell>
        </row>
        <row r="3572">
          <cell r="G3572">
            <v>135643</v>
          </cell>
          <cell r="H3572">
            <v>6448</v>
          </cell>
        </row>
        <row r="3573">
          <cell r="G3573">
            <v>135643</v>
          </cell>
          <cell r="H3573">
            <v>6448</v>
          </cell>
        </row>
        <row r="3574">
          <cell r="G3574">
            <v>135643</v>
          </cell>
          <cell r="H3574">
            <v>6448</v>
          </cell>
        </row>
        <row r="3575">
          <cell r="G3575">
            <v>135643</v>
          </cell>
          <cell r="H3575">
            <v>6448</v>
          </cell>
        </row>
        <row r="3576">
          <cell r="G3576">
            <v>135643</v>
          </cell>
          <cell r="H3576">
            <v>6448</v>
          </cell>
        </row>
        <row r="3577">
          <cell r="G3577">
            <v>135643</v>
          </cell>
          <cell r="H3577">
            <v>6448</v>
          </cell>
        </row>
        <row r="3578">
          <cell r="G3578">
            <v>135643</v>
          </cell>
          <cell r="H3578">
            <v>6448</v>
          </cell>
        </row>
        <row r="3579">
          <cell r="G3579">
            <v>135643</v>
          </cell>
          <cell r="H3579">
            <v>6448</v>
          </cell>
        </row>
        <row r="3580">
          <cell r="G3580">
            <v>135643</v>
          </cell>
          <cell r="H3580">
            <v>6448</v>
          </cell>
        </row>
        <row r="3581">
          <cell r="G3581">
            <v>135643</v>
          </cell>
          <cell r="H3581">
            <v>6448</v>
          </cell>
        </row>
        <row r="3582">
          <cell r="G3582">
            <v>135643</v>
          </cell>
          <cell r="H3582">
            <v>6448</v>
          </cell>
        </row>
        <row r="3583">
          <cell r="G3583">
            <v>135643</v>
          </cell>
          <cell r="H3583">
            <v>6448</v>
          </cell>
        </row>
        <row r="3584">
          <cell r="G3584">
            <v>135643</v>
          </cell>
          <cell r="H3584">
            <v>6448</v>
          </cell>
        </row>
        <row r="3585">
          <cell r="G3585">
            <v>135643</v>
          </cell>
          <cell r="H3585">
            <v>6448</v>
          </cell>
        </row>
        <row r="3586">
          <cell r="G3586">
            <v>135643</v>
          </cell>
          <cell r="H3586">
            <v>6448</v>
          </cell>
        </row>
        <row r="3587">
          <cell r="G3587">
            <v>135643</v>
          </cell>
          <cell r="H3587">
            <v>6448</v>
          </cell>
        </row>
        <row r="3588">
          <cell r="G3588">
            <v>135643</v>
          </cell>
          <cell r="H3588">
            <v>6448</v>
          </cell>
        </row>
        <row r="3589">
          <cell r="G3589">
            <v>135643</v>
          </cell>
          <cell r="H3589">
            <v>6448</v>
          </cell>
        </row>
        <row r="3590">
          <cell r="G3590">
            <v>135643</v>
          </cell>
          <cell r="H3590">
            <v>6448</v>
          </cell>
        </row>
        <row r="3591">
          <cell r="G3591">
            <v>135643</v>
          </cell>
          <cell r="H3591">
            <v>6448</v>
          </cell>
        </row>
        <row r="3592">
          <cell r="G3592">
            <v>135643</v>
          </cell>
          <cell r="H3592">
            <v>6448</v>
          </cell>
        </row>
        <row r="3593">
          <cell r="G3593">
            <v>135643</v>
          </cell>
          <cell r="H3593">
            <v>6448</v>
          </cell>
        </row>
        <row r="3594">
          <cell r="G3594">
            <v>135643</v>
          </cell>
          <cell r="H3594">
            <v>6448</v>
          </cell>
        </row>
        <row r="3595">
          <cell r="G3595">
            <v>135643</v>
          </cell>
          <cell r="H3595">
            <v>6448</v>
          </cell>
        </row>
        <row r="3596">
          <cell r="G3596">
            <v>135643</v>
          </cell>
          <cell r="H3596">
            <v>6448</v>
          </cell>
        </row>
        <row r="3597">
          <cell r="G3597">
            <v>135643</v>
          </cell>
          <cell r="H3597">
            <v>6448</v>
          </cell>
        </row>
        <row r="3598">
          <cell r="G3598">
            <v>135643</v>
          </cell>
          <cell r="H3598">
            <v>6448</v>
          </cell>
        </row>
        <row r="3599">
          <cell r="G3599">
            <v>135643</v>
          </cell>
          <cell r="H3599">
            <v>6448</v>
          </cell>
        </row>
        <row r="3600">
          <cell r="G3600">
            <v>135643</v>
          </cell>
          <cell r="H3600">
            <v>6448</v>
          </cell>
        </row>
        <row r="3601">
          <cell r="G3601">
            <v>135643</v>
          </cell>
          <cell r="H3601">
            <v>6448</v>
          </cell>
        </row>
        <row r="3602">
          <cell r="G3602">
            <v>135643</v>
          </cell>
          <cell r="H3602">
            <v>6448</v>
          </cell>
        </row>
        <row r="3603">
          <cell r="G3603">
            <v>135643</v>
          </cell>
          <cell r="H3603">
            <v>6448</v>
          </cell>
        </row>
        <row r="3604">
          <cell r="G3604">
            <v>135643</v>
          </cell>
          <cell r="H3604">
            <v>6448</v>
          </cell>
        </row>
        <row r="3605">
          <cell r="G3605">
            <v>135643</v>
          </cell>
          <cell r="H3605">
            <v>6448</v>
          </cell>
        </row>
        <row r="3606">
          <cell r="G3606">
            <v>135643</v>
          </cell>
          <cell r="H3606">
            <v>6448</v>
          </cell>
        </row>
        <row r="3607">
          <cell r="G3607">
            <v>135643</v>
          </cell>
          <cell r="H3607">
            <v>6448</v>
          </cell>
        </row>
        <row r="3608">
          <cell r="G3608">
            <v>135643</v>
          </cell>
          <cell r="H3608">
            <v>6448</v>
          </cell>
        </row>
        <row r="3609">
          <cell r="G3609">
            <v>135694</v>
          </cell>
          <cell r="H3609">
            <v>6473</v>
          </cell>
        </row>
        <row r="3610">
          <cell r="G3610">
            <v>135694</v>
          </cell>
          <cell r="H3610">
            <v>6473</v>
          </cell>
        </row>
        <row r="3611">
          <cell r="G3611">
            <v>135694</v>
          </cell>
          <cell r="H3611">
            <v>6473</v>
          </cell>
        </row>
        <row r="3612">
          <cell r="G3612">
            <v>135694</v>
          </cell>
          <cell r="H3612">
            <v>6473</v>
          </cell>
        </row>
        <row r="3613">
          <cell r="G3613">
            <v>135694</v>
          </cell>
          <cell r="H3613">
            <v>6473</v>
          </cell>
        </row>
        <row r="3614">
          <cell r="G3614">
            <v>135694</v>
          </cell>
          <cell r="H3614">
            <v>6473</v>
          </cell>
        </row>
        <row r="3615">
          <cell r="G3615">
            <v>135694</v>
          </cell>
          <cell r="H3615">
            <v>6473</v>
          </cell>
        </row>
        <row r="3616">
          <cell r="G3616">
            <v>135694</v>
          </cell>
          <cell r="H3616">
            <v>6473</v>
          </cell>
        </row>
        <row r="3617">
          <cell r="G3617">
            <v>135694</v>
          </cell>
          <cell r="H3617">
            <v>6473</v>
          </cell>
        </row>
        <row r="3618">
          <cell r="G3618">
            <v>135694</v>
          </cell>
          <cell r="H3618">
            <v>6473</v>
          </cell>
        </row>
        <row r="3619">
          <cell r="G3619">
            <v>135694</v>
          </cell>
          <cell r="H3619">
            <v>6473</v>
          </cell>
        </row>
        <row r="3620">
          <cell r="G3620">
            <v>135694</v>
          </cell>
          <cell r="H3620">
            <v>6473</v>
          </cell>
        </row>
        <row r="3621">
          <cell r="G3621">
            <v>135694</v>
          </cell>
          <cell r="H3621">
            <v>6473</v>
          </cell>
        </row>
        <row r="3622">
          <cell r="G3622">
            <v>135694</v>
          </cell>
          <cell r="H3622">
            <v>6473</v>
          </cell>
        </row>
        <row r="3623">
          <cell r="G3623">
            <v>135694</v>
          </cell>
          <cell r="H3623">
            <v>6473</v>
          </cell>
        </row>
        <row r="3624">
          <cell r="G3624">
            <v>135694</v>
          </cell>
          <cell r="H3624">
            <v>6473</v>
          </cell>
        </row>
        <row r="3625">
          <cell r="G3625">
            <v>135694</v>
          </cell>
          <cell r="H3625">
            <v>6473</v>
          </cell>
        </row>
        <row r="3626">
          <cell r="G3626">
            <v>135694</v>
          </cell>
          <cell r="H3626">
            <v>6473</v>
          </cell>
        </row>
        <row r="3627">
          <cell r="G3627">
            <v>135694</v>
          </cell>
          <cell r="H3627">
            <v>6473</v>
          </cell>
        </row>
        <row r="3628">
          <cell r="G3628">
            <v>135694</v>
          </cell>
          <cell r="H3628">
            <v>6473</v>
          </cell>
        </row>
        <row r="3629">
          <cell r="G3629">
            <v>135694</v>
          </cell>
          <cell r="H3629">
            <v>6473</v>
          </cell>
        </row>
        <row r="3630">
          <cell r="G3630">
            <v>135694</v>
          </cell>
          <cell r="H3630">
            <v>6473</v>
          </cell>
        </row>
        <row r="3631">
          <cell r="G3631">
            <v>135694</v>
          </cell>
          <cell r="H3631">
            <v>6473</v>
          </cell>
        </row>
        <row r="3632">
          <cell r="G3632">
            <v>135694</v>
          </cell>
          <cell r="H3632">
            <v>6473</v>
          </cell>
        </row>
        <row r="3633">
          <cell r="G3633">
            <v>135694</v>
          </cell>
          <cell r="H3633">
            <v>6473</v>
          </cell>
        </row>
        <row r="3634">
          <cell r="G3634">
            <v>135694</v>
          </cell>
          <cell r="H3634">
            <v>6473</v>
          </cell>
        </row>
        <row r="3635">
          <cell r="G3635">
            <v>135694</v>
          </cell>
          <cell r="H3635">
            <v>6473</v>
          </cell>
        </row>
        <row r="3636">
          <cell r="G3636">
            <v>135694</v>
          </cell>
          <cell r="H3636">
            <v>6473</v>
          </cell>
        </row>
        <row r="3637">
          <cell r="G3637">
            <v>135694</v>
          </cell>
          <cell r="H3637">
            <v>6473</v>
          </cell>
        </row>
        <row r="3638">
          <cell r="G3638">
            <v>135694</v>
          </cell>
          <cell r="H3638">
            <v>6473</v>
          </cell>
        </row>
        <row r="3639">
          <cell r="G3639">
            <v>135694</v>
          </cell>
          <cell r="H3639">
            <v>6473</v>
          </cell>
        </row>
        <row r="3640">
          <cell r="G3640">
            <v>135694</v>
          </cell>
          <cell r="H3640">
            <v>6473</v>
          </cell>
        </row>
        <row r="3641">
          <cell r="G3641">
            <v>135694</v>
          </cell>
          <cell r="H3641">
            <v>6473</v>
          </cell>
        </row>
        <row r="3642">
          <cell r="G3642">
            <v>135694</v>
          </cell>
          <cell r="H3642">
            <v>6473</v>
          </cell>
        </row>
        <row r="3643">
          <cell r="G3643">
            <v>135694</v>
          </cell>
          <cell r="H3643">
            <v>6473</v>
          </cell>
        </row>
        <row r="3644">
          <cell r="G3644">
            <v>135694</v>
          </cell>
          <cell r="H3644">
            <v>6473</v>
          </cell>
        </row>
        <row r="3645">
          <cell r="G3645">
            <v>135694</v>
          </cell>
          <cell r="H3645">
            <v>6473</v>
          </cell>
        </row>
        <row r="3646">
          <cell r="G3646">
            <v>135694</v>
          </cell>
          <cell r="H3646">
            <v>6473</v>
          </cell>
        </row>
        <row r="3647">
          <cell r="G3647">
            <v>135694</v>
          </cell>
          <cell r="H3647">
            <v>6473</v>
          </cell>
        </row>
        <row r="3648">
          <cell r="G3648">
            <v>135694</v>
          </cell>
          <cell r="H3648">
            <v>6473</v>
          </cell>
        </row>
        <row r="3649">
          <cell r="G3649">
            <v>135695</v>
          </cell>
          <cell r="H3649">
            <v>6474</v>
          </cell>
        </row>
        <row r="3650">
          <cell r="G3650">
            <v>135695</v>
          </cell>
          <cell r="H3650">
            <v>6474</v>
          </cell>
        </row>
        <row r="3651">
          <cell r="G3651">
            <v>135695</v>
          </cell>
          <cell r="H3651">
            <v>6474</v>
          </cell>
        </row>
        <row r="3652">
          <cell r="G3652">
            <v>135695</v>
          </cell>
          <cell r="H3652">
            <v>6474</v>
          </cell>
        </row>
        <row r="3653">
          <cell r="G3653">
            <v>135695</v>
          </cell>
          <cell r="H3653">
            <v>6474</v>
          </cell>
        </row>
        <row r="3654">
          <cell r="G3654">
            <v>135695</v>
          </cell>
          <cell r="H3654">
            <v>6474</v>
          </cell>
        </row>
        <row r="3655">
          <cell r="G3655">
            <v>135695</v>
          </cell>
          <cell r="H3655">
            <v>6474</v>
          </cell>
        </row>
        <row r="3656">
          <cell r="G3656">
            <v>135695</v>
          </cell>
          <cell r="H3656">
            <v>6474</v>
          </cell>
        </row>
        <row r="3657">
          <cell r="G3657">
            <v>135695</v>
          </cell>
          <cell r="H3657">
            <v>6474</v>
          </cell>
        </row>
        <row r="3658">
          <cell r="G3658">
            <v>135695</v>
          </cell>
          <cell r="H3658">
            <v>6474</v>
          </cell>
        </row>
        <row r="3659">
          <cell r="G3659">
            <v>135695</v>
          </cell>
          <cell r="H3659">
            <v>6474</v>
          </cell>
        </row>
        <row r="3660">
          <cell r="G3660">
            <v>135695</v>
          </cell>
          <cell r="H3660">
            <v>6474</v>
          </cell>
        </row>
        <row r="3661">
          <cell r="G3661">
            <v>135695</v>
          </cell>
          <cell r="H3661">
            <v>6474</v>
          </cell>
        </row>
        <row r="3662">
          <cell r="G3662">
            <v>135695</v>
          </cell>
          <cell r="H3662">
            <v>6474</v>
          </cell>
        </row>
        <row r="3663">
          <cell r="G3663">
            <v>135695</v>
          </cell>
          <cell r="H3663">
            <v>6474</v>
          </cell>
        </row>
        <row r="3664">
          <cell r="G3664">
            <v>135695</v>
          </cell>
          <cell r="H3664">
            <v>6474</v>
          </cell>
        </row>
        <row r="3665">
          <cell r="G3665">
            <v>135695</v>
          </cell>
          <cell r="H3665">
            <v>6474</v>
          </cell>
        </row>
        <row r="3666">
          <cell r="G3666">
            <v>135695</v>
          </cell>
          <cell r="H3666">
            <v>6474</v>
          </cell>
        </row>
        <row r="3667">
          <cell r="G3667">
            <v>135695</v>
          </cell>
          <cell r="H3667">
            <v>6474</v>
          </cell>
        </row>
        <row r="3668">
          <cell r="G3668">
            <v>135695</v>
          </cell>
          <cell r="H3668">
            <v>6474</v>
          </cell>
        </row>
        <row r="3669">
          <cell r="G3669">
            <v>135695</v>
          </cell>
          <cell r="H3669">
            <v>6474</v>
          </cell>
        </row>
        <row r="3670">
          <cell r="G3670">
            <v>135695</v>
          </cell>
          <cell r="H3670">
            <v>6474</v>
          </cell>
        </row>
        <row r="3671">
          <cell r="G3671">
            <v>135695</v>
          </cell>
          <cell r="H3671">
            <v>6474</v>
          </cell>
        </row>
        <row r="3672">
          <cell r="G3672">
            <v>135695</v>
          </cell>
          <cell r="H3672">
            <v>6474</v>
          </cell>
        </row>
        <row r="3673">
          <cell r="G3673">
            <v>135695</v>
          </cell>
          <cell r="H3673">
            <v>6474</v>
          </cell>
        </row>
        <row r="3674">
          <cell r="G3674">
            <v>135695</v>
          </cell>
          <cell r="H3674">
            <v>6474</v>
          </cell>
        </row>
        <row r="3675">
          <cell r="G3675">
            <v>135695</v>
          </cell>
          <cell r="H3675">
            <v>6474</v>
          </cell>
        </row>
        <row r="3676">
          <cell r="G3676">
            <v>135695</v>
          </cell>
          <cell r="H3676">
            <v>6474</v>
          </cell>
        </row>
        <row r="3677">
          <cell r="G3677">
            <v>135695</v>
          </cell>
          <cell r="H3677">
            <v>6474</v>
          </cell>
        </row>
        <row r="3678">
          <cell r="G3678">
            <v>135695</v>
          </cell>
          <cell r="H3678">
            <v>6474</v>
          </cell>
        </row>
        <row r="3679">
          <cell r="G3679">
            <v>135695</v>
          </cell>
          <cell r="H3679">
            <v>6474</v>
          </cell>
        </row>
        <row r="3680">
          <cell r="G3680">
            <v>135695</v>
          </cell>
          <cell r="H3680">
            <v>6474</v>
          </cell>
        </row>
        <row r="3681">
          <cell r="G3681">
            <v>135695</v>
          </cell>
          <cell r="H3681">
            <v>6474</v>
          </cell>
        </row>
        <row r="3682">
          <cell r="G3682">
            <v>135695</v>
          </cell>
          <cell r="H3682">
            <v>6474</v>
          </cell>
        </row>
        <row r="3683">
          <cell r="G3683">
            <v>135695</v>
          </cell>
          <cell r="H3683">
            <v>6474</v>
          </cell>
        </row>
        <row r="3684">
          <cell r="G3684">
            <v>135695</v>
          </cell>
          <cell r="H3684">
            <v>6474</v>
          </cell>
        </row>
        <row r="3685">
          <cell r="G3685">
            <v>135695</v>
          </cell>
          <cell r="H3685">
            <v>6474</v>
          </cell>
        </row>
        <row r="3686">
          <cell r="G3686">
            <v>135695</v>
          </cell>
          <cell r="H3686">
            <v>6474</v>
          </cell>
        </row>
        <row r="3687">
          <cell r="G3687">
            <v>135695</v>
          </cell>
          <cell r="H3687">
            <v>6474</v>
          </cell>
        </row>
        <row r="3688">
          <cell r="G3688">
            <v>135695</v>
          </cell>
          <cell r="H3688">
            <v>6474</v>
          </cell>
        </row>
        <row r="3689">
          <cell r="G3689">
            <v>135644</v>
          </cell>
          <cell r="H3689">
            <v>6394</v>
          </cell>
        </row>
        <row r="3690">
          <cell r="G3690">
            <v>135644</v>
          </cell>
          <cell r="H3690">
            <v>6394</v>
          </cell>
        </row>
        <row r="3691">
          <cell r="G3691">
            <v>135644</v>
          </cell>
          <cell r="H3691">
            <v>6394</v>
          </cell>
        </row>
        <row r="3692">
          <cell r="G3692">
            <v>135644</v>
          </cell>
          <cell r="H3692">
            <v>6394</v>
          </cell>
        </row>
        <row r="3693">
          <cell r="G3693">
            <v>135644</v>
          </cell>
          <cell r="H3693">
            <v>6394</v>
          </cell>
        </row>
        <row r="3694">
          <cell r="G3694">
            <v>135644</v>
          </cell>
          <cell r="H3694">
            <v>6394</v>
          </cell>
        </row>
        <row r="3695">
          <cell r="G3695">
            <v>135644</v>
          </cell>
          <cell r="H3695">
            <v>6394</v>
          </cell>
        </row>
        <row r="3696">
          <cell r="G3696">
            <v>135644</v>
          </cell>
          <cell r="H3696">
            <v>6394</v>
          </cell>
        </row>
        <row r="3697">
          <cell r="G3697">
            <v>135644</v>
          </cell>
          <cell r="H3697">
            <v>6394</v>
          </cell>
        </row>
        <row r="3698">
          <cell r="G3698">
            <v>135644</v>
          </cell>
          <cell r="H3698">
            <v>6394</v>
          </cell>
        </row>
        <row r="3699">
          <cell r="G3699">
            <v>135644</v>
          </cell>
          <cell r="H3699">
            <v>6394</v>
          </cell>
        </row>
        <row r="3700">
          <cell r="G3700">
            <v>135644</v>
          </cell>
          <cell r="H3700">
            <v>6394</v>
          </cell>
        </row>
        <row r="3701">
          <cell r="G3701">
            <v>135644</v>
          </cell>
          <cell r="H3701">
            <v>6394</v>
          </cell>
        </row>
        <row r="3702">
          <cell r="G3702">
            <v>135644</v>
          </cell>
          <cell r="H3702">
            <v>6394</v>
          </cell>
        </row>
        <row r="3703">
          <cell r="G3703">
            <v>135644</v>
          </cell>
          <cell r="H3703">
            <v>6394</v>
          </cell>
        </row>
        <row r="3704">
          <cell r="G3704">
            <v>135644</v>
          </cell>
          <cell r="H3704">
            <v>6394</v>
          </cell>
        </row>
        <row r="3705">
          <cell r="G3705">
            <v>135644</v>
          </cell>
          <cell r="H3705">
            <v>6394</v>
          </cell>
        </row>
        <row r="3706">
          <cell r="G3706">
            <v>135644</v>
          </cell>
          <cell r="H3706">
            <v>6394</v>
          </cell>
        </row>
        <row r="3707">
          <cell r="G3707">
            <v>135644</v>
          </cell>
          <cell r="H3707">
            <v>6394</v>
          </cell>
        </row>
        <row r="3708">
          <cell r="G3708">
            <v>135644</v>
          </cell>
          <cell r="H3708">
            <v>6394</v>
          </cell>
        </row>
        <row r="3709">
          <cell r="G3709">
            <v>135644</v>
          </cell>
          <cell r="H3709">
            <v>6394</v>
          </cell>
        </row>
        <row r="3710">
          <cell r="G3710">
            <v>135644</v>
          </cell>
          <cell r="H3710">
            <v>6394</v>
          </cell>
        </row>
        <row r="3711">
          <cell r="G3711">
            <v>135644</v>
          </cell>
          <cell r="H3711">
            <v>6394</v>
          </cell>
        </row>
        <row r="3712">
          <cell r="G3712">
            <v>135644</v>
          </cell>
          <cell r="H3712">
            <v>6394</v>
          </cell>
        </row>
        <row r="3713">
          <cell r="G3713">
            <v>135644</v>
          </cell>
          <cell r="H3713">
            <v>6394</v>
          </cell>
        </row>
        <row r="3714">
          <cell r="G3714">
            <v>135644</v>
          </cell>
          <cell r="H3714">
            <v>6394</v>
          </cell>
        </row>
        <row r="3715">
          <cell r="G3715">
            <v>135644</v>
          </cell>
          <cell r="H3715">
            <v>6394</v>
          </cell>
        </row>
        <row r="3716">
          <cell r="G3716">
            <v>135644</v>
          </cell>
          <cell r="H3716">
            <v>6394</v>
          </cell>
        </row>
        <row r="3717">
          <cell r="G3717">
            <v>135644</v>
          </cell>
          <cell r="H3717">
            <v>6394</v>
          </cell>
        </row>
        <row r="3718">
          <cell r="G3718">
            <v>135644</v>
          </cell>
          <cell r="H3718">
            <v>6394</v>
          </cell>
        </row>
        <row r="3719">
          <cell r="G3719">
            <v>135644</v>
          </cell>
          <cell r="H3719">
            <v>6394</v>
          </cell>
        </row>
        <row r="3720">
          <cell r="G3720">
            <v>135644</v>
          </cell>
          <cell r="H3720">
            <v>6394</v>
          </cell>
        </row>
        <row r="3721">
          <cell r="G3721">
            <v>135644</v>
          </cell>
          <cell r="H3721">
            <v>6394</v>
          </cell>
        </row>
        <row r="3722">
          <cell r="G3722">
            <v>135644</v>
          </cell>
          <cell r="H3722">
            <v>6394</v>
          </cell>
        </row>
        <row r="3723">
          <cell r="G3723">
            <v>135644</v>
          </cell>
          <cell r="H3723">
            <v>6394</v>
          </cell>
        </row>
        <row r="3724">
          <cell r="G3724">
            <v>135644</v>
          </cell>
          <cell r="H3724">
            <v>6394</v>
          </cell>
        </row>
        <row r="3725">
          <cell r="G3725">
            <v>135644</v>
          </cell>
          <cell r="H3725">
            <v>6394</v>
          </cell>
        </row>
        <row r="3726">
          <cell r="G3726">
            <v>135644</v>
          </cell>
          <cell r="H3726">
            <v>6394</v>
          </cell>
        </row>
        <row r="3727">
          <cell r="G3727">
            <v>135644</v>
          </cell>
          <cell r="H3727">
            <v>6394</v>
          </cell>
        </row>
        <row r="3728">
          <cell r="G3728">
            <v>135644</v>
          </cell>
          <cell r="H3728">
            <v>6394</v>
          </cell>
        </row>
        <row r="3729">
          <cell r="G3729">
            <v>135644</v>
          </cell>
          <cell r="H3729">
            <v>6394</v>
          </cell>
        </row>
        <row r="3730">
          <cell r="G3730">
            <v>135644</v>
          </cell>
          <cell r="H3730">
            <v>6394</v>
          </cell>
        </row>
        <row r="3731">
          <cell r="G3731">
            <v>135644</v>
          </cell>
          <cell r="H3731">
            <v>6394</v>
          </cell>
        </row>
        <row r="3732">
          <cell r="G3732">
            <v>135644</v>
          </cell>
          <cell r="H3732">
            <v>6394</v>
          </cell>
        </row>
        <row r="3733">
          <cell r="G3733">
            <v>135644</v>
          </cell>
          <cell r="H3733">
            <v>6394</v>
          </cell>
        </row>
        <row r="3734">
          <cell r="G3734">
            <v>135644</v>
          </cell>
          <cell r="H3734">
            <v>6394</v>
          </cell>
        </row>
        <row r="3735">
          <cell r="G3735">
            <v>135644</v>
          </cell>
          <cell r="H3735">
            <v>6394</v>
          </cell>
        </row>
        <row r="3736">
          <cell r="G3736">
            <v>135644</v>
          </cell>
          <cell r="H3736">
            <v>6394</v>
          </cell>
        </row>
        <row r="3737">
          <cell r="G3737">
            <v>135644</v>
          </cell>
          <cell r="H3737">
            <v>6394</v>
          </cell>
        </row>
        <row r="3738">
          <cell r="G3738">
            <v>135644</v>
          </cell>
          <cell r="H3738">
            <v>6394</v>
          </cell>
        </row>
        <row r="3739">
          <cell r="G3739">
            <v>135644</v>
          </cell>
          <cell r="H3739">
            <v>6394</v>
          </cell>
        </row>
        <row r="3740">
          <cell r="G3740">
            <v>135644</v>
          </cell>
          <cell r="H3740">
            <v>6394</v>
          </cell>
        </row>
        <row r="3741">
          <cell r="G3741">
            <v>135644</v>
          </cell>
          <cell r="H3741">
            <v>6394</v>
          </cell>
        </row>
        <row r="3742">
          <cell r="G3742">
            <v>135644</v>
          </cell>
          <cell r="H3742">
            <v>6394</v>
          </cell>
        </row>
        <row r="3743">
          <cell r="G3743">
            <v>135644</v>
          </cell>
          <cell r="H3743">
            <v>6394</v>
          </cell>
        </row>
        <row r="3744">
          <cell r="G3744">
            <v>135644</v>
          </cell>
          <cell r="H3744">
            <v>6394</v>
          </cell>
        </row>
        <row r="3745">
          <cell r="G3745">
            <v>135644</v>
          </cell>
          <cell r="H3745">
            <v>6394</v>
          </cell>
        </row>
        <row r="3746">
          <cell r="G3746">
            <v>135644</v>
          </cell>
          <cell r="H3746">
            <v>6394</v>
          </cell>
        </row>
        <row r="3747">
          <cell r="G3747">
            <v>135644</v>
          </cell>
          <cell r="H3747">
            <v>6394</v>
          </cell>
        </row>
        <row r="3748">
          <cell r="G3748">
            <v>135644</v>
          </cell>
          <cell r="H3748">
            <v>6394</v>
          </cell>
        </row>
        <row r="3749">
          <cell r="G3749">
            <v>135644</v>
          </cell>
          <cell r="H3749">
            <v>6394</v>
          </cell>
        </row>
        <row r="3750">
          <cell r="G3750">
            <v>135644</v>
          </cell>
          <cell r="H3750">
            <v>6394</v>
          </cell>
        </row>
        <row r="3751">
          <cell r="G3751">
            <v>135644</v>
          </cell>
          <cell r="H3751">
            <v>6394</v>
          </cell>
        </row>
        <row r="3752">
          <cell r="G3752">
            <v>135644</v>
          </cell>
          <cell r="H3752">
            <v>6394</v>
          </cell>
        </row>
        <row r="3753">
          <cell r="G3753">
            <v>135644</v>
          </cell>
          <cell r="H3753">
            <v>6394</v>
          </cell>
        </row>
        <row r="3754">
          <cell r="G3754">
            <v>135644</v>
          </cell>
          <cell r="H3754">
            <v>6394</v>
          </cell>
        </row>
        <row r="3755">
          <cell r="G3755">
            <v>135644</v>
          </cell>
          <cell r="H3755">
            <v>6394</v>
          </cell>
        </row>
        <row r="3756">
          <cell r="G3756">
            <v>135644</v>
          </cell>
          <cell r="H3756">
            <v>6394</v>
          </cell>
        </row>
        <row r="3757">
          <cell r="G3757">
            <v>135644</v>
          </cell>
          <cell r="H3757">
            <v>6394</v>
          </cell>
        </row>
        <row r="3758">
          <cell r="G3758">
            <v>135644</v>
          </cell>
          <cell r="H3758">
            <v>6394</v>
          </cell>
        </row>
        <row r="3759">
          <cell r="G3759">
            <v>135644</v>
          </cell>
          <cell r="H3759">
            <v>6394</v>
          </cell>
        </row>
        <row r="3760">
          <cell r="G3760">
            <v>135644</v>
          </cell>
          <cell r="H3760">
            <v>6394</v>
          </cell>
        </row>
        <row r="3761">
          <cell r="G3761">
            <v>135644</v>
          </cell>
          <cell r="H3761">
            <v>6394</v>
          </cell>
        </row>
        <row r="3762">
          <cell r="G3762">
            <v>135644</v>
          </cell>
          <cell r="H3762">
            <v>6394</v>
          </cell>
        </row>
        <row r="3763">
          <cell r="G3763">
            <v>135644</v>
          </cell>
          <cell r="H3763">
            <v>6394</v>
          </cell>
        </row>
        <row r="3764">
          <cell r="G3764">
            <v>135644</v>
          </cell>
          <cell r="H3764">
            <v>6394</v>
          </cell>
        </row>
        <row r="3765">
          <cell r="G3765">
            <v>135644</v>
          </cell>
          <cell r="H3765">
            <v>6394</v>
          </cell>
        </row>
        <row r="3766">
          <cell r="G3766">
            <v>135644</v>
          </cell>
          <cell r="H3766">
            <v>6394</v>
          </cell>
        </row>
        <row r="3767">
          <cell r="G3767">
            <v>135644</v>
          </cell>
          <cell r="H3767">
            <v>6394</v>
          </cell>
        </row>
        <row r="3768">
          <cell r="G3768">
            <v>135644</v>
          </cell>
          <cell r="H3768">
            <v>6394</v>
          </cell>
        </row>
        <row r="3769">
          <cell r="G3769">
            <v>135644</v>
          </cell>
          <cell r="H3769">
            <v>6394</v>
          </cell>
        </row>
        <row r="3770">
          <cell r="G3770">
            <v>135644</v>
          </cell>
          <cell r="H3770">
            <v>6394</v>
          </cell>
        </row>
        <row r="3771">
          <cell r="G3771">
            <v>135644</v>
          </cell>
          <cell r="H3771">
            <v>6394</v>
          </cell>
        </row>
        <row r="3772">
          <cell r="G3772">
            <v>135644</v>
          </cell>
          <cell r="H3772">
            <v>6394</v>
          </cell>
        </row>
        <row r="3773">
          <cell r="G3773">
            <v>135644</v>
          </cell>
          <cell r="H3773">
            <v>6394</v>
          </cell>
        </row>
        <row r="3774">
          <cell r="G3774">
            <v>135644</v>
          </cell>
          <cell r="H3774">
            <v>6394</v>
          </cell>
        </row>
        <row r="3775">
          <cell r="G3775">
            <v>135644</v>
          </cell>
          <cell r="H3775">
            <v>6394</v>
          </cell>
        </row>
        <row r="3776">
          <cell r="G3776">
            <v>135644</v>
          </cell>
          <cell r="H3776">
            <v>6394</v>
          </cell>
        </row>
        <row r="3777">
          <cell r="G3777">
            <v>135644</v>
          </cell>
          <cell r="H3777">
            <v>6394</v>
          </cell>
        </row>
        <row r="3778">
          <cell r="G3778">
            <v>135644</v>
          </cell>
          <cell r="H3778">
            <v>6394</v>
          </cell>
        </row>
        <row r="3779">
          <cell r="G3779">
            <v>135644</v>
          </cell>
          <cell r="H3779">
            <v>6394</v>
          </cell>
        </row>
        <row r="3780">
          <cell r="G3780">
            <v>135644</v>
          </cell>
          <cell r="H3780">
            <v>6394</v>
          </cell>
        </row>
        <row r="3781">
          <cell r="G3781">
            <v>135644</v>
          </cell>
          <cell r="H3781">
            <v>6394</v>
          </cell>
        </row>
        <row r="3782">
          <cell r="G3782">
            <v>135644</v>
          </cell>
          <cell r="H3782">
            <v>6394</v>
          </cell>
        </row>
        <row r="3783">
          <cell r="G3783">
            <v>135644</v>
          </cell>
          <cell r="H3783">
            <v>6394</v>
          </cell>
        </row>
        <row r="3784">
          <cell r="G3784">
            <v>135644</v>
          </cell>
          <cell r="H3784">
            <v>6394</v>
          </cell>
        </row>
        <row r="3785">
          <cell r="G3785">
            <v>135644</v>
          </cell>
          <cell r="H3785">
            <v>6394</v>
          </cell>
        </row>
        <row r="3786">
          <cell r="G3786">
            <v>135644</v>
          </cell>
          <cell r="H3786">
            <v>6394</v>
          </cell>
        </row>
        <row r="3787">
          <cell r="G3787">
            <v>135644</v>
          </cell>
          <cell r="H3787">
            <v>6394</v>
          </cell>
        </row>
        <row r="3788">
          <cell r="G3788">
            <v>135644</v>
          </cell>
          <cell r="H3788">
            <v>6394</v>
          </cell>
        </row>
        <row r="3789">
          <cell r="G3789">
            <v>135644</v>
          </cell>
          <cell r="H3789">
            <v>6394</v>
          </cell>
        </row>
        <row r="3790">
          <cell r="G3790">
            <v>135644</v>
          </cell>
          <cell r="H3790">
            <v>6394</v>
          </cell>
        </row>
        <row r="3791">
          <cell r="G3791">
            <v>135644</v>
          </cell>
          <cell r="H3791">
            <v>6394</v>
          </cell>
        </row>
        <row r="3792">
          <cell r="G3792">
            <v>135644</v>
          </cell>
          <cell r="H3792">
            <v>6394</v>
          </cell>
        </row>
        <row r="3793">
          <cell r="G3793">
            <v>135644</v>
          </cell>
          <cell r="H3793">
            <v>6394</v>
          </cell>
        </row>
        <row r="3794">
          <cell r="G3794">
            <v>135644</v>
          </cell>
          <cell r="H3794">
            <v>6394</v>
          </cell>
        </row>
        <row r="3795">
          <cell r="G3795">
            <v>135644</v>
          </cell>
          <cell r="H3795">
            <v>6394</v>
          </cell>
        </row>
        <row r="3796">
          <cell r="G3796">
            <v>135644</v>
          </cell>
          <cell r="H3796">
            <v>6394</v>
          </cell>
        </row>
        <row r="3797">
          <cell r="G3797">
            <v>135644</v>
          </cell>
          <cell r="H3797">
            <v>6394</v>
          </cell>
        </row>
        <row r="3798">
          <cell r="G3798">
            <v>135644</v>
          </cell>
          <cell r="H3798">
            <v>6394</v>
          </cell>
        </row>
        <row r="3799">
          <cell r="G3799">
            <v>135644</v>
          </cell>
          <cell r="H3799">
            <v>6394</v>
          </cell>
        </row>
        <row r="3800">
          <cell r="G3800">
            <v>135644</v>
          </cell>
          <cell r="H3800">
            <v>6394</v>
          </cell>
        </row>
        <row r="3801">
          <cell r="G3801">
            <v>135644</v>
          </cell>
          <cell r="H3801">
            <v>6394</v>
          </cell>
        </row>
        <row r="3802">
          <cell r="G3802">
            <v>135644</v>
          </cell>
          <cell r="H3802">
            <v>6394</v>
          </cell>
        </row>
        <row r="3803">
          <cell r="G3803">
            <v>135644</v>
          </cell>
          <cell r="H3803">
            <v>6394</v>
          </cell>
        </row>
        <row r="3804">
          <cell r="G3804">
            <v>135644</v>
          </cell>
          <cell r="H3804">
            <v>6394</v>
          </cell>
        </row>
        <row r="3805">
          <cell r="G3805">
            <v>135644</v>
          </cell>
          <cell r="H3805">
            <v>6394</v>
          </cell>
        </row>
        <row r="3806">
          <cell r="G3806">
            <v>135644</v>
          </cell>
          <cell r="H3806">
            <v>6394</v>
          </cell>
        </row>
        <row r="3807">
          <cell r="G3807">
            <v>135644</v>
          </cell>
          <cell r="H3807">
            <v>6394</v>
          </cell>
        </row>
        <row r="3808">
          <cell r="G3808">
            <v>135644</v>
          </cell>
          <cell r="H3808">
            <v>6394</v>
          </cell>
        </row>
        <row r="3809">
          <cell r="G3809">
            <v>135644</v>
          </cell>
          <cell r="H3809">
            <v>6394</v>
          </cell>
        </row>
        <row r="3810">
          <cell r="G3810">
            <v>135644</v>
          </cell>
          <cell r="H3810">
            <v>6394</v>
          </cell>
        </row>
        <row r="3811">
          <cell r="G3811">
            <v>135644</v>
          </cell>
          <cell r="H3811">
            <v>6394</v>
          </cell>
        </row>
        <row r="3812">
          <cell r="G3812">
            <v>135644</v>
          </cell>
          <cell r="H3812">
            <v>6394</v>
          </cell>
        </row>
        <row r="3813">
          <cell r="G3813">
            <v>135644</v>
          </cell>
          <cell r="H3813">
            <v>6394</v>
          </cell>
        </row>
        <row r="3814">
          <cell r="G3814">
            <v>135644</v>
          </cell>
          <cell r="H3814">
            <v>6394</v>
          </cell>
        </row>
        <row r="3815">
          <cell r="G3815">
            <v>135644</v>
          </cell>
          <cell r="H3815">
            <v>6394</v>
          </cell>
        </row>
        <row r="3816">
          <cell r="G3816">
            <v>135644</v>
          </cell>
          <cell r="H3816">
            <v>6394</v>
          </cell>
        </row>
        <row r="3817">
          <cell r="G3817">
            <v>135644</v>
          </cell>
          <cell r="H3817">
            <v>6394</v>
          </cell>
        </row>
        <row r="3818">
          <cell r="G3818">
            <v>135644</v>
          </cell>
          <cell r="H3818">
            <v>6394</v>
          </cell>
        </row>
        <row r="3819">
          <cell r="G3819">
            <v>135644</v>
          </cell>
          <cell r="H3819">
            <v>6394</v>
          </cell>
        </row>
        <row r="3820">
          <cell r="G3820">
            <v>135644</v>
          </cell>
          <cell r="H3820">
            <v>6394</v>
          </cell>
        </row>
        <row r="3821">
          <cell r="G3821">
            <v>135644</v>
          </cell>
          <cell r="H3821">
            <v>6394</v>
          </cell>
        </row>
        <row r="3822">
          <cell r="G3822">
            <v>135644</v>
          </cell>
          <cell r="H3822">
            <v>6394</v>
          </cell>
        </row>
        <row r="3823">
          <cell r="G3823">
            <v>135644</v>
          </cell>
          <cell r="H3823">
            <v>6394</v>
          </cell>
        </row>
        <row r="3824">
          <cell r="G3824">
            <v>135644</v>
          </cell>
          <cell r="H3824">
            <v>6394</v>
          </cell>
        </row>
        <row r="3825">
          <cell r="G3825">
            <v>135644</v>
          </cell>
          <cell r="H3825">
            <v>6394</v>
          </cell>
        </row>
        <row r="3826">
          <cell r="G3826">
            <v>135644</v>
          </cell>
          <cell r="H3826">
            <v>6394</v>
          </cell>
        </row>
        <row r="3827">
          <cell r="G3827">
            <v>135644</v>
          </cell>
          <cell r="H3827">
            <v>6394</v>
          </cell>
        </row>
        <row r="3828">
          <cell r="G3828">
            <v>135644</v>
          </cell>
          <cell r="H3828">
            <v>6394</v>
          </cell>
        </row>
        <row r="3829">
          <cell r="G3829">
            <v>135644</v>
          </cell>
          <cell r="H3829">
            <v>6394</v>
          </cell>
        </row>
        <row r="3830">
          <cell r="G3830">
            <v>135644</v>
          </cell>
          <cell r="H3830">
            <v>6394</v>
          </cell>
        </row>
        <row r="3831">
          <cell r="G3831">
            <v>135644</v>
          </cell>
          <cell r="H3831">
            <v>6394</v>
          </cell>
        </row>
        <row r="3832">
          <cell r="G3832">
            <v>135644</v>
          </cell>
          <cell r="H3832">
            <v>6394</v>
          </cell>
        </row>
        <row r="3833">
          <cell r="G3833">
            <v>135644</v>
          </cell>
          <cell r="H3833">
            <v>6394</v>
          </cell>
        </row>
        <row r="3834">
          <cell r="G3834">
            <v>135644</v>
          </cell>
          <cell r="H3834">
            <v>6394</v>
          </cell>
        </row>
        <row r="3835">
          <cell r="G3835">
            <v>135644</v>
          </cell>
          <cell r="H3835">
            <v>6394</v>
          </cell>
        </row>
        <row r="3836">
          <cell r="G3836">
            <v>135644</v>
          </cell>
          <cell r="H3836">
            <v>6394</v>
          </cell>
        </row>
        <row r="3837">
          <cell r="G3837">
            <v>135644</v>
          </cell>
          <cell r="H3837">
            <v>6394</v>
          </cell>
        </row>
        <row r="3838">
          <cell r="G3838">
            <v>135644</v>
          </cell>
          <cell r="H3838">
            <v>6394</v>
          </cell>
        </row>
        <row r="3839">
          <cell r="G3839">
            <v>135644</v>
          </cell>
          <cell r="H3839">
            <v>6394</v>
          </cell>
        </row>
        <row r="3840">
          <cell r="G3840">
            <v>135644</v>
          </cell>
          <cell r="H3840">
            <v>6394</v>
          </cell>
        </row>
        <row r="3841">
          <cell r="G3841">
            <v>135644</v>
          </cell>
          <cell r="H3841">
            <v>6394</v>
          </cell>
        </row>
        <row r="3842">
          <cell r="G3842">
            <v>135644</v>
          </cell>
          <cell r="H3842">
            <v>6394</v>
          </cell>
        </row>
        <row r="3843">
          <cell r="G3843">
            <v>135644</v>
          </cell>
          <cell r="H3843">
            <v>6394</v>
          </cell>
        </row>
        <row r="3844">
          <cell r="G3844">
            <v>135644</v>
          </cell>
          <cell r="H3844">
            <v>6394</v>
          </cell>
        </row>
        <row r="3845">
          <cell r="G3845">
            <v>135644</v>
          </cell>
          <cell r="H3845">
            <v>6394</v>
          </cell>
        </row>
        <row r="3846">
          <cell r="G3846">
            <v>135644</v>
          </cell>
          <cell r="H3846">
            <v>6394</v>
          </cell>
        </row>
        <row r="3847">
          <cell r="G3847">
            <v>135644</v>
          </cell>
          <cell r="H3847">
            <v>6394</v>
          </cell>
        </row>
        <row r="3848">
          <cell r="G3848">
            <v>135644</v>
          </cell>
          <cell r="H3848">
            <v>6394</v>
          </cell>
        </row>
        <row r="3849">
          <cell r="G3849">
            <v>135644</v>
          </cell>
          <cell r="H3849">
            <v>6394</v>
          </cell>
        </row>
        <row r="3850">
          <cell r="G3850">
            <v>135645</v>
          </cell>
          <cell r="H3850">
            <v>6396</v>
          </cell>
        </row>
        <row r="3851">
          <cell r="G3851">
            <v>135645</v>
          </cell>
          <cell r="H3851">
            <v>6396</v>
          </cell>
        </row>
        <row r="3852">
          <cell r="G3852">
            <v>135645</v>
          </cell>
          <cell r="H3852">
            <v>6396</v>
          </cell>
        </row>
        <row r="3853">
          <cell r="G3853">
            <v>135645</v>
          </cell>
          <cell r="H3853">
            <v>6396</v>
          </cell>
        </row>
        <row r="3854">
          <cell r="G3854">
            <v>135645</v>
          </cell>
          <cell r="H3854">
            <v>6396</v>
          </cell>
        </row>
        <row r="3855">
          <cell r="G3855">
            <v>135645</v>
          </cell>
          <cell r="H3855">
            <v>6396</v>
          </cell>
        </row>
        <row r="3856">
          <cell r="G3856">
            <v>135645</v>
          </cell>
          <cell r="H3856">
            <v>6396</v>
          </cell>
        </row>
        <row r="3857">
          <cell r="G3857">
            <v>135645</v>
          </cell>
          <cell r="H3857">
            <v>6396</v>
          </cell>
        </row>
        <row r="3858">
          <cell r="G3858">
            <v>135645</v>
          </cell>
          <cell r="H3858">
            <v>6396</v>
          </cell>
        </row>
        <row r="3859">
          <cell r="G3859">
            <v>135645</v>
          </cell>
          <cell r="H3859">
            <v>6396</v>
          </cell>
        </row>
        <row r="3860">
          <cell r="G3860">
            <v>135645</v>
          </cell>
          <cell r="H3860">
            <v>6396</v>
          </cell>
        </row>
        <row r="3861">
          <cell r="G3861">
            <v>135645</v>
          </cell>
          <cell r="H3861">
            <v>6396</v>
          </cell>
        </row>
        <row r="3862">
          <cell r="G3862">
            <v>135645</v>
          </cell>
          <cell r="H3862">
            <v>6396</v>
          </cell>
        </row>
        <row r="3863">
          <cell r="G3863">
            <v>135645</v>
          </cell>
          <cell r="H3863">
            <v>6396</v>
          </cell>
        </row>
        <row r="3864">
          <cell r="G3864">
            <v>135645</v>
          </cell>
          <cell r="H3864">
            <v>6396</v>
          </cell>
        </row>
        <row r="3865">
          <cell r="G3865">
            <v>135645</v>
          </cell>
          <cell r="H3865">
            <v>6396</v>
          </cell>
        </row>
        <row r="3866">
          <cell r="G3866">
            <v>135645</v>
          </cell>
          <cell r="H3866">
            <v>6396</v>
          </cell>
        </row>
        <row r="3867">
          <cell r="G3867">
            <v>135645</v>
          </cell>
          <cell r="H3867">
            <v>6396</v>
          </cell>
        </row>
        <row r="3868">
          <cell r="G3868">
            <v>135645</v>
          </cell>
          <cell r="H3868">
            <v>6396</v>
          </cell>
        </row>
        <row r="3869">
          <cell r="G3869">
            <v>135645</v>
          </cell>
          <cell r="H3869">
            <v>6396</v>
          </cell>
        </row>
        <row r="3870">
          <cell r="G3870">
            <v>135645</v>
          </cell>
          <cell r="H3870">
            <v>6396</v>
          </cell>
        </row>
        <row r="3871">
          <cell r="G3871">
            <v>135645</v>
          </cell>
          <cell r="H3871">
            <v>6396</v>
          </cell>
        </row>
        <row r="3872">
          <cell r="G3872">
            <v>135645</v>
          </cell>
          <cell r="H3872">
            <v>6396</v>
          </cell>
        </row>
        <row r="3873">
          <cell r="G3873">
            <v>135645</v>
          </cell>
          <cell r="H3873">
            <v>6396</v>
          </cell>
        </row>
        <row r="3874">
          <cell r="G3874">
            <v>135645</v>
          </cell>
          <cell r="H3874">
            <v>6396</v>
          </cell>
        </row>
        <row r="3875">
          <cell r="G3875">
            <v>135645</v>
          </cell>
          <cell r="H3875">
            <v>6396</v>
          </cell>
        </row>
        <row r="3876">
          <cell r="G3876">
            <v>135645</v>
          </cell>
          <cell r="H3876">
            <v>6396</v>
          </cell>
        </row>
        <row r="3877">
          <cell r="G3877">
            <v>135645</v>
          </cell>
          <cell r="H3877">
            <v>6396</v>
          </cell>
        </row>
        <row r="3878">
          <cell r="G3878">
            <v>135645</v>
          </cell>
          <cell r="H3878">
            <v>6396</v>
          </cell>
        </row>
        <row r="3879">
          <cell r="G3879">
            <v>135645</v>
          </cell>
          <cell r="H3879">
            <v>6396</v>
          </cell>
        </row>
        <row r="3880">
          <cell r="G3880">
            <v>135645</v>
          </cell>
          <cell r="H3880">
            <v>6396</v>
          </cell>
        </row>
        <row r="3881">
          <cell r="G3881">
            <v>135645</v>
          </cell>
          <cell r="H3881">
            <v>6396</v>
          </cell>
        </row>
        <row r="3882">
          <cell r="G3882">
            <v>135645</v>
          </cell>
          <cell r="H3882">
            <v>6396</v>
          </cell>
        </row>
        <row r="3883">
          <cell r="G3883">
            <v>135645</v>
          </cell>
          <cell r="H3883">
            <v>6396</v>
          </cell>
        </row>
        <row r="3884">
          <cell r="G3884">
            <v>135645</v>
          </cell>
          <cell r="H3884">
            <v>6396</v>
          </cell>
        </row>
        <row r="3885">
          <cell r="G3885">
            <v>135645</v>
          </cell>
          <cell r="H3885">
            <v>6396</v>
          </cell>
        </row>
        <row r="3886">
          <cell r="G3886">
            <v>135645</v>
          </cell>
          <cell r="H3886">
            <v>6396</v>
          </cell>
        </row>
        <row r="3887">
          <cell r="G3887">
            <v>135645</v>
          </cell>
          <cell r="H3887">
            <v>6396</v>
          </cell>
        </row>
        <row r="3888">
          <cell r="G3888">
            <v>135645</v>
          </cell>
          <cell r="H3888">
            <v>6396</v>
          </cell>
        </row>
        <row r="3889">
          <cell r="G3889">
            <v>135645</v>
          </cell>
          <cell r="H3889">
            <v>6396</v>
          </cell>
        </row>
        <row r="3890">
          <cell r="G3890">
            <v>135645</v>
          </cell>
          <cell r="H3890">
            <v>6396</v>
          </cell>
        </row>
        <row r="3891">
          <cell r="G3891">
            <v>135645</v>
          </cell>
          <cell r="H3891">
            <v>6396</v>
          </cell>
        </row>
        <row r="3892">
          <cell r="G3892">
            <v>135645</v>
          </cell>
          <cell r="H3892">
            <v>6396</v>
          </cell>
        </row>
        <row r="3893">
          <cell r="G3893">
            <v>135645</v>
          </cell>
          <cell r="H3893">
            <v>6396</v>
          </cell>
        </row>
        <row r="3894">
          <cell r="G3894">
            <v>135645</v>
          </cell>
          <cell r="H3894">
            <v>6396</v>
          </cell>
        </row>
        <row r="3895">
          <cell r="G3895">
            <v>135645</v>
          </cell>
          <cell r="H3895">
            <v>6396</v>
          </cell>
        </row>
        <row r="3896">
          <cell r="G3896">
            <v>135645</v>
          </cell>
          <cell r="H3896">
            <v>6396</v>
          </cell>
        </row>
        <row r="3897">
          <cell r="G3897">
            <v>135645</v>
          </cell>
          <cell r="H3897">
            <v>6396</v>
          </cell>
        </row>
        <row r="3898">
          <cell r="G3898">
            <v>135645</v>
          </cell>
          <cell r="H3898">
            <v>6396</v>
          </cell>
        </row>
        <row r="3899">
          <cell r="G3899">
            <v>135645</v>
          </cell>
          <cell r="H3899">
            <v>6396</v>
          </cell>
        </row>
        <row r="3900">
          <cell r="G3900">
            <v>135645</v>
          </cell>
          <cell r="H3900">
            <v>6396</v>
          </cell>
        </row>
        <row r="3901">
          <cell r="G3901">
            <v>135645</v>
          </cell>
          <cell r="H3901">
            <v>6396</v>
          </cell>
        </row>
        <row r="3902">
          <cell r="G3902">
            <v>135645</v>
          </cell>
          <cell r="H3902">
            <v>6396</v>
          </cell>
        </row>
        <row r="3903">
          <cell r="G3903">
            <v>135645</v>
          </cell>
          <cell r="H3903">
            <v>6396</v>
          </cell>
        </row>
        <row r="3904">
          <cell r="G3904">
            <v>135645</v>
          </cell>
          <cell r="H3904">
            <v>6396</v>
          </cell>
        </row>
        <row r="3905">
          <cell r="G3905">
            <v>135645</v>
          </cell>
          <cell r="H3905">
            <v>6396</v>
          </cell>
        </row>
        <row r="3906">
          <cell r="G3906">
            <v>135645</v>
          </cell>
          <cell r="H3906">
            <v>6396</v>
          </cell>
        </row>
        <row r="3907">
          <cell r="G3907">
            <v>135645</v>
          </cell>
          <cell r="H3907">
            <v>6396</v>
          </cell>
        </row>
        <row r="3908">
          <cell r="G3908">
            <v>135645</v>
          </cell>
          <cell r="H3908">
            <v>6396</v>
          </cell>
        </row>
        <row r="3909">
          <cell r="G3909">
            <v>135645</v>
          </cell>
          <cell r="H3909">
            <v>6396</v>
          </cell>
        </row>
        <row r="3910">
          <cell r="G3910">
            <v>135645</v>
          </cell>
          <cell r="H3910">
            <v>6396</v>
          </cell>
        </row>
        <row r="3911">
          <cell r="G3911">
            <v>135645</v>
          </cell>
          <cell r="H3911">
            <v>6396</v>
          </cell>
        </row>
        <row r="3912">
          <cell r="G3912">
            <v>135645</v>
          </cell>
          <cell r="H3912">
            <v>6396</v>
          </cell>
        </row>
        <row r="3913">
          <cell r="G3913">
            <v>135645</v>
          </cell>
          <cell r="H3913">
            <v>6396</v>
          </cell>
        </row>
        <row r="3914">
          <cell r="G3914">
            <v>135645</v>
          </cell>
          <cell r="H3914">
            <v>6396</v>
          </cell>
        </row>
        <row r="3915">
          <cell r="G3915">
            <v>135645</v>
          </cell>
          <cell r="H3915">
            <v>6396</v>
          </cell>
        </row>
        <row r="3916">
          <cell r="G3916">
            <v>135645</v>
          </cell>
          <cell r="H3916">
            <v>6396</v>
          </cell>
        </row>
        <row r="3917">
          <cell r="G3917">
            <v>135645</v>
          </cell>
          <cell r="H3917">
            <v>6396</v>
          </cell>
        </row>
        <row r="3918">
          <cell r="G3918">
            <v>135645</v>
          </cell>
          <cell r="H3918">
            <v>6396</v>
          </cell>
        </row>
        <row r="3919">
          <cell r="G3919">
            <v>135645</v>
          </cell>
          <cell r="H3919">
            <v>6396</v>
          </cell>
        </row>
        <row r="3920">
          <cell r="G3920">
            <v>135645</v>
          </cell>
          <cell r="H3920">
            <v>6396</v>
          </cell>
        </row>
        <row r="3921">
          <cell r="G3921">
            <v>135645</v>
          </cell>
          <cell r="H3921">
            <v>6396</v>
          </cell>
        </row>
        <row r="3922">
          <cell r="G3922">
            <v>135645</v>
          </cell>
          <cell r="H3922">
            <v>6396</v>
          </cell>
        </row>
        <row r="3923">
          <cell r="G3923">
            <v>135645</v>
          </cell>
          <cell r="H3923">
            <v>6396</v>
          </cell>
        </row>
        <row r="3924">
          <cell r="G3924">
            <v>135645</v>
          </cell>
          <cell r="H3924">
            <v>6396</v>
          </cell>
        </row>
        <row r="3925">
          <cell r="G3925">
            <v>135645</v>
          </cell>
          <cell r="H3925">
            <v>6396</v>
          </cell>
        </row>
        <row r="3926">
          <cell r="G3926">
            <v>135645</v>
          </cell>
          <cell r="H3926">
            <v>6396</v>
          </cell>
        </row>
        <row r="3927">
          <cell r="G3927">
            <v>135645</v>
          </cell>
          <cell r="H3927">
            <v>6396</v>
          </cell>
        </row>
        <row r="3928">
          <cell r="G3928">
            <v>135645</v>
          </cell>
          <cell r="H3928">
            <v>6396</v>
          </cell>
        </row>
        <row r="3929">
          <cell r="G3929">
            <v>135645</v>
          </cell>
          <cell r="H3929">
            <v>6396</v>
          </cell>
        </row>
        <row r="3930">
          <cell r="G3930">
            <v>135645</v>
          </cell>
          <cell r="H3930">
            <v>6396</v>
          </cell>
        </row>
        <row r="3931">
          <cell r="G3931">
            <v>135645</v>
          </cell>
          <cell r="H3931">
            <v>6396</v>
          </cell>
        </row>
        <row r="3932">
          <cell r="G3932">
            <v>135645</v>
          </cell>
          <cell r="H3932">
            <v>6396</v>
          </cell>
        </row>
        <row r="3933">
          <cell r="G3933">
            <v>135645</v>
          </cell>
          <cell r="H3933">
            <v>6396</v>
          </cell>
        </row>
        <row r="3934">
          <cell r="G3934">
            <v>135645</v>
          </cell>
          <cell r="H3934">
            <v>6396</v>
          </cell>
        </row>
        <row r="3935">
          <cell r="G3935">
            <v>135645</v>
          </cell>
          <cell r="H3935">
            <v>6396</v>
          </cell>
        </row>
        <row r="3936">
          <cell r="G3936">
            <v>135645</v>
          </cell>
          <cell r="H3936">
            <v>6396</v>
          </cell>
        </row>
        <row r="3937">
          <cell r="G3937">
            <v>135645</v>
          </cell>
          <cell r="H3937">
            <v>6396</v>
          </cell>
        </row>
        <row r="3938">
          <cell r="G3938">
            <v>135645</v>
          </cell>
          <cell r="H3938">
            <v>6396</v>
          </cell>
        </row>
        <row r="3939">
          <cell r="G3939">
            <v>135645</v>
          </cell>
          <cell r="H3939">
            <v>6396</v>
          </cell>
        </row>
        <row r="3940">
          <cell r="G3940">
            <v>135645</v>
          </cell>
          <cell r="H3940">
            <v>6396</v>
          </cell>
        </row>
        <row r="3941">
          <cell r="G3941">
            <v>135645</v>
          </cell>
          <cell r="H3941">
            <v>6396</v>
          </cell>
        </row>
        <row r="3942">
          <cell r="G3942">
            <v>135645</v>
          </cell>
          <cell r="H3942">
            <v>6396</v>
          </cell>
        </row>
        <row r="3943">
          <cell r="G3943">
            <v>135645</v>
          </cell>
          <cell r="H3943">
            <v>6396</v>
          </cell>
        </row>
        <row r="3944">
          <cell r="G3944">
            <v>135645</v>
          </cell>
          <cell r="H3944">
            <v>6396</v>
          </cell>
        </row>
        <row r="3945">
          <cell r="G3945">
            <v>135645</v>
          </cell>
          <cell r="H3945">
            <v>6396</v>
          </cell>
        </row>
        <row r="3946">
          <cell r="G3946">
            <v>135645</v>
          </cell>
          <cell r="H3946">
            <v>6396</v>
          </cell>
        </row>
        <row r="3947">
          <cell r="G3947">
            <v>135645</v>
          </cell>
          <cell r="H3947">
            <v>6396</v>
          </cell>
        </row>
        <row r="3948">
          <cell r="G3948">
            <v>135645</v>
          </cell>
          <cell r="H3948">
            <v>6396</v>
          </cell>
        </row>
        <row r="3949">
          <cell r="G3949">
            <v>135645</v>
          </cell>
          <cell r="H3949">
            <v>6396</v>
          </cell>
        </row>
        <row r="3950">
          <cell r="G3950">
            <v>135645</v>
          </cell>
          <cell r="H3950">
            <v>6396</v>
          </cell>
        </row>
        <row r="3951">
          <cell r="G3951">
            <v>135645</v>
          </cell>
          <cell r="H3951">
            <v>6396</v>
          </cell>
        </row>
        <row r="3952">
          <cell r="G3952">
            <v>135645</v>
          </cell>
          <cell r="H3952">
            <v>6396</v>
          </cell>
        </row>
        <row r="3953">
          <cell r="G3953">
            <v>135645</v>
          </cell>
          <cell r="H3953">
            <v>6396</v>
          </cell>
        </row>
        <row r="3954">
          <cell r="G3954">
            <v>135645</v>
          </cell>
          <cell r="H3954">
            <v>6396</v>
          </cell>
        </row>
        <row r="3955">
          <cell r="G3955">
            <v>135645</v>
          </cell>
          <cell r="H3955">
            <v>6396</v>
          </cell>
        </row>
        <row r="3956">
          <cell r="G3956">
            <v>135645</v>
          </cell>
          <cell r="H3956">
            <v>6396</v>
          </cell>
        </row>
        <row r="3957">
          <cell r="G3957">
            <v>135645</v>
          </cell>
          <cell r="H3957">
            <v>6396</v>
          </cell>
        </row>
        <row r="3958">
          <cell r="G3958">
            <v>135645</v>
          </cell>
          <cell r="H3958">
            <v>6396</v>
          </cell>
        </row>
        <row r="3959">
          <cell r="G3959">
            <v>135645</v>
          </cell>
          <cell r="H3959">
            <v>6396</v>
          </cell>
        </row>
        <row r="3960">
          <cell r="G3960">
            <v>135645</v>
          </cell>
          <cell r="H3960">
            <v>6396</v>
          </cell>
        </row>
        <row r="3961">
          <cell r="G3961">
            <v>135645</v>
          </cell>
          <cell r="H3961">
            <v>6396</v>
          </cell>
        </row>
        <row r="3962">
          <cell r="G3962">
            <v>135645</v>
          </cell>
          <cell r="H3962">
            <v>6396</v>
          </cell>
        </row>
        <row r="3963">
          <cell r="G3963">
            <v>135645</v>
          </cell>
          <cell r="H3963">
            <v>6396</v>
          </cell>
        </row>
        <row r="3964">
          <cell r="G3964">
            <v>135645</v>
          </cell>
          <cell r="H3964">
            <v>6396</v>
          </cell>
        </row>
        <row r="3965">
          <cell r="G3965">
            <v>135645</v>
          </cell>
          <cell r="H3965">
            <v>6396</v>
          </cell>
        </row>
        <row r="3966">
          <cell r="G3966">
            <v>135645</v>
          </cell>
          <cell r="H3966">
            <v>6396</v>
          </cell>
        </row>
        <row r="3967">
          <cell r="G3967">
            <v>135645</v>
          </cell>
          <cell r="H3967">
            <v>6396</v>
          </cell>
        </row>
        <row r="3968">
          <cell r="G3968">
            <v>135645</v>
          </cell>
          <cell r="H3968">
            <v>6396</v>
          </cell>
        </row>
        <row r="3969">
          <cell r="G3969">
            <v>135645</v>
          </cell>
          <cell r="H3969">
            <v>6396</v>
          </cell>
        </row>
        <row r="3970">
          <cell r="G3970">
            <v>135645</v>
          </cell>
          <cell r="H3970">
            <v>6396</v>
          </cell>
        </row>
        <row r="3971">
          <cell r="G3971">
            <v>135645</v>
          </cell>
          <cell r="H3971">
            <v>6396</v>
          </cell>
        </row>
        <row r="3972">
          <cell r="G3972">
            <v>135645</v>
          </cell>
          <cell r="H3972">
            <v>6396</v>
          </cell>
        </row>
        <row r="3973">
          <cell r="G3973">
            <v>135645</v>
          </cell>
          <cell r="H3973">
            <v>6396</v>
          </cell>
        </row>
        <row r="3974">
          <cell r="G3974">
            <v>135645</v>
          </cell>
          <cell r="H3974">
            <v>6396</v>
          </cell>
        </row>
        <row r="3975">
          <cell r="G3975">
            <v>135645</v>
          </cell>
          <cell r="H3975">
            <v>6396</v>
          </cell>
        </row>
        <row r="3976">
          <cell r="G3976">
            <v>135645</v>
          </cell>
          <cell r="H3976">
            <v>6396</v>
          </cell>
        </row>
        <row r="3977">
          <cell r="G3977">
            <v>135645</v>
          </cell>
          <cell r="H3977">
            <v>6396</v>
          </cell>
        </row>
        <row r="3978">
          <cell r="G3978">
            <v>135645</v>
          </cell>
          <cell r="H3978">
            <v>6396</v>
          </cell>
        </row>
        <row r="3979">
          <cell r="G3979">
            <v>135645</v>
          </cell>
          <cell r="H3979">
            <v>6396</v>
          </cell>
        </row>
        <row r="3980">
          <cell r="G3980">
            <v>135645</v>
          </cell>
          <cell r="H3980">
            <v>6396</v>
          </cell>
        </row>
        <row r="3981">
          <cell r="G3981">
            <v>135645</v>
          </cell>
          <cell r="H3981">
            <v>6396</v>
          </cell>
        </row>
        <row r="3982">
          <cell r="G3982">
            <v>135645</v>
          </cell>
          <cell r="H3982">
            <v>6396</v>
          </cell>
        </row>
        <row r="3983">
          <cell r="G3983">
            <v>135645</v>
          </cell>
          <cell r="H3983">
            <v>6396</v>
          </cell>
        </row>
        <row r="3984">
          <cell r="G3984">
            <v>135645</v>
          </cell>
          <cell r="H3984">
            <v>6396</v>
          </cell>
        </row>
        <row r="3985">
          <cell r="G3985">
            <v>135645</v>
          </cell>
          <cell r="H3985">
            <v>6396</v>
          </cell>
        </row>
        <row r="3986">
          <cell r="G3986">
            <v>135645</v>
          </cell>
          <cell r="H3986">
            <v>6396</v>
          </cell>
        </row>
        <row r="3987">
          <cell r="G3987">
            <v>135645</v>
          </cell>
          <cell r="H3987">
            <v>6396</v>
          </cell>
        </row>
        <row r="3988">
          <cell r="G3988">
            <v>135645</v>
          </cell>
          <cell r="H3988">
            <v>6396</v>
          </cell>
        </row>
        <row r="3989">
          <cell r="G3989">
            <v>135645</v>
          </cell>
          <cell r="H3989">
            <v>6396</v>
          </cell>
        </row>
        <row r="3990">
          <cell r="G3990">
            <v>135645</v>
          </cell>
          <cell r="H3990">
            <v>6396</v>
          </cell>
        </row>
        <row r="3991">
          <cell r="G3991">
            <v>135645</v>
          </cell>
          <cell r="H3991">
            <v>6396</v>
          </cell>
        </row>
        <row r="3992">
          <cell r="G3992">
            <v>135645</v>
          </cell>
          <cell r="H3992">
            <v>6396</v>
          </cell>
        </row>
        <row r="3993">
          <cell r="G3993">
            <v>135645</v>
          </cell>
          <cell r="H3993">
            <v>6396</v>
          </cell>
        </row>
        <row r="3994">
          <cell r="G3994">
            <v>135645</v>
          </cell>
          <cell r="H3994">
            <v>6396</v>
          </cell>
        </row>
        <row r="3995">
          <cell r="G3995">
            <v>135645</v>
          </cell>
          <cell r="H3995">
            <v>6396</v>
          </cell>
        </row>
        <row r="3996">
          <cell r="G3996">
            <v>135645</v>
          </cell>
          <cell r="H3996">
            <v>6396</v>
          </cell>
        </row>
        <row r="3997">
          <cell r="G3997">
            <v>135645</v>
          </cell>
          <cell r="H3997">
            <v>6396</v>
          </cell>
        </row>
        <row r="3998">
          <cell r="G3998">
            <v>135645</v>
          </cell>
          <cell r="H3998">
            <v>6396</v>
          </cell>
        </row>
        <row r="3999">
          <cell r="G3999">
            <v>135645</v>
          </cell>
          <cell r="H3999">
            <v>6396</v>
          </cell>
        </row>
        <row r="4000">
          <cell r="G4000">
            <v>135645</v>
          </cell>
          <cell r="H4000">
            <v>6396</v>
          </cell>
        </row>
        <row r="4001">
          <cell r="G4001">
            <v>135645</v>
          </cell>
          <cell r="H4001">
            <v>6396</v>
          </cell>
        </row>
        <row r="4002">
          <cell r="G4002">
            <v>135645</v>
          </cell>
          <cell r="H4002">
            <v>6396</v>
          </cell>
        </row>
        <row r="4003">
          <cell r="G4003">
            <v>135645</v>
          </cell>
          <cell r="H4003">
            <v>6396</v>
          </cell>
        </row>
        <row r="4004">
          <cell r="G4004">
            <v>135645</v>
          </cell>
          <cell r="H4004">
            <v>6396</v>
          </cell>
        </row>
        <row r="4005">
          <cell r="G4005">
            <v>135645</v>
          </cell>
          <cell r="H4005">
            <v>6396</v>
          </cell>
        </row>
        <row r="4006">
          <cell r="G4006">
            <v>135645</v>
          </cell>
          <cell r="H4006">
            <v>6396</v>
          </cell>
        </row>
        <row r="4007">
          <cell r="G4007">
            <v>135645</v>
          </cell>
          <cell r="H4007">
            <v>6396</v>
          </cell>
        </row>
        <row r="4008">
          <cell r="G4008">
            <v>135645</v>
          </cell>
          <cell r="H4008">
            <v>6396</v>
          </cell>
        </row>
        <row r="4009">
          <cell r="G4009">
            <v>135645</v>
          </cell>
          <cell r="H4009">
            <v>6396</v>
          </cell>
        </row>
        <row r="4010">
          <cell r="G4010">
            <v>135645</v>
          </cell>
          <cell r="H4010">
            <v>6396</v>
          </cell>
        </row>
        <row r="4011">
          <cell r="G4011">
            <v>135645</v>
          </cell>
          <cell r="H4011">
            <v>6396</v>
          </cell>
        </row>
        <row r="4012">
          <cell r="G4012">
            <v>135645</v>
          </cell>
          <cell r="H4012">
            <v>6396</v>
          </cell>
        </row>
        <row r="4013">
          <cell r="G4013">
            <v>135645</v>
          </cell>
          <cell r="H4013">
            <v>6396</v>
          </cell>
        </row>
        <row r="4014">
          <cell r="G4014">
            <v>135646</v>
          </cell>
          <cell r="H4014">
            <v>6375</v>
          </cell>
        </row>
        <row r="4015">
          <cell r="G4015">
            <v>135646</v>
          </cell>
          <cell r="H4015">
            <v>6375</v>
          </cell>
        </row>
        <row r="4016">
          <cell r="G4016">
            <v>135646</v>
          </cell>
          <cell r="H4016">
            <v>6375</v>
          </cell>
        </row>
        <row r="4017">
          <cell r="G4017">
            <v>135646</v>
          </cell>
          <cell r="H4017">
            <v>6375</v>
          </cell>
        </row>
        <row r="4018">
          <cell r="G4018">
            <v>135646</v>
          </cell>
          <cell r="H4018">
            <v>6375</v>
          </cell>
        </row>
        <row r="4019">
          <cell r="G4019">
            <v>135646</v>
          </cell>
          <cell r="H4019">
            <v>6375</v>
          </cell>
        </row>
        <row r="4020">
          <cell r="G4020">
            <v>135646</v>
          </cell>
          <cell r="H4020">
            <v>6375</v>
          </cell>
        </row>
        <row r="4021">
          <cell r="G4021">
            <v>135646</v>
          </cell>
          <cell r="H4021">
            <v>6375</v>
          </cell>
        </row>
        <row r="4022">
          <cell r="G4022">
            <v>135646</v>
          </cell>
          <cell r="H4022">
            <v>6375</v>
          </cell>
        </row>
        <row r="4023">
          <cell r="G4023">
            <v>135646</v>
          </cell>
          <cell r="H4023">
            <v>6375</v>
          </cell>
        </row>
        <row r="4024">
          <cell r="G4024">
            <v>135646</v>
          </cell>
          <cell r="H4024">
            <v>6375</v>
          </cell>
        </row>
        <row r="4025">
          <cell r="G4025">
            <v>135646</v>
          </cell>
          <cell r="H4025">
            <v>6375</v>
          </cell>
        </row>
        <row r="4026">
          <cell r="G4026">
            <v>135646</v>
          </cell>
          <cell r="H4026">
            <v>6375</v>
          </cell>
        </row>
        <row r="4027">
          <cell r="G4027">
            <v>135646</v>
          </cell>
          <cell r="H4027">
            <v>6375</v>
          </cell>
        </row>
        <row r="4028">
          <cell r="G4028">
            <v>135646</v>
          </cell>
          <cell r="H4028">
            <v>6375</v>
          </cell>
        </row>
        <row r="4029">
          <cell r="G4029">
            <v>135646</v>
          </cell>
          <cell r="H4029">
            <v>6375</v>
          </cell>
        </row>
        <row r="4030">
          <cell r="G4030">
            <v>135646</v>
          </cell>
          <cell r="H4030">
            <v>6375</v>
          </cell>
        </row>
        <row r="4031">
          <cell r="G4031">
            <v>135646</v>
          </cell>
          <cell r="H4031">
            <v>6375</v>
          </cell>
        </row>
        <row r="4032">
          <cell r="G4032">
            <v>135646</v>
          </cell>
          <cell r="H4032">
            <v>6375</v>
          </cell>
        </row>
        <row r="4033">
          <cell r="G4033">
            <v>135646</v>
          </cell>
          <cell r="H4033">
            <v>6375</v>
          </cell>
        </row>
        <row r="4034">
          <cell r="G4034">
            <v>135646</v>
          </cell>
          <cell r="H4034">
            <v>6375</v>
          </cell>
        </row>
        <row r="4035">
          <cell r="G4035">
            <v>135646</v>
          </cell>
          <cell r="H4035">
            <v>6375</v>
          </cell>
        </row>
        <row r="4036">
          <cell r="G4036">
            <v>135646</v>
          </cell>
          <cell r="H4036">
            <v>6375</v>
          </cell>
        </row>
        <row r="4037">
          <cell r="G4037">
            <v>135646</v>
          </cell>
          <cell r="H4037">
            <v>6375</v>
          </cell>
        </row>
        <row r="4038">
          <cell r="G4038">
            <v>135646</v>
          </cell>
          <cell r="H4038">
            <v>6375</v>
          </cell>
        </row>
        <row r="4039">
          <cell r="G4039">
            <v>135646</v>
          </cell>
          <cell r="H4039">
            <v>6375</v>
          </cell>
        </row>
        <row r="4040">
          <cell r="G4040">
            <v>135646</v>
          </cell>
          <cell r="H4040">
            <v>6375</v>
          </cell>
        </row>
        <row r="4041">
          <cell r="G4041">
            <v>135646</v>
          </cell>
          <cell r="H4041">
            <v>6375</v>
          </cell>
        </row>
        <row r="4042">
          <cell r="G4042">
            <v>135646</v>
          </cell>
          <cell r="H4042">
            <v>6375</v>
          </cell>
        </row>
        <row r="4043">
          <cell r="G4043">
            <v>135646</v>
          </cell>
          <cell r="H4043">
            <v>6375</v>
          </cell>
        </row>
        <row r="4044">
          <cell r="G4044">
            <v>135646</v>
          </cell>
          <cell r="H4044">
            <v>6375</v>
          </cell>
        </row>
        <row r="4045">
          <cell r="G4045">
            <v>135646</v>
          </cell>
          <cell r="H4045">
            <v>6375</v>
          </cell>
        </row>
        <row r="4046">
          <cell r="G4046">
            <v>135646</v>
          </cell>
          <cell r="H4046">
            <v>6375</v>
          </cell>
        </row>
        <row r="4047">
          <cell r="G4047">
            <v>135646</v>
          </cell>
          <cell r="H4047">
            <v>6375</v>
          </cell>
        </row>
        <row r="4048">
          <cell r="G4048">
            <v>135646</v>
          </cell>
          <cell r="H4048">
            <v>6375</v>
          </cell>
        </row>
        <row r="4049">
          <cell r="G4049">
            <v>135646</v>
          </cell>
          <cell r="H4049">
            <v>6375</v>
          </cell>
        </row>
        <row r="4050">
          <cell r="G4050">
            <v>135646</v>
          </cell>
          <cell r="H4050">
            <v>6375</v>
          </cell>
        </row>
        <row r="4051">
          <cell r="G4051">
            <v>135647</v>
          </cell>
          <cell r="H4051">
            <v>6359</v>
          </cell>
        </row>
        <row r="4052">
          <cell r="G4052">
            <v>135647</v>
          </cell>
          <cell r="H4052">
            <v>6359</v>
          </cell>
        </row>
        <row r="4053">
          <cell r="G4053">
            <v>135647</v>
          </cell>
          <cell r="H4053">
            <v>6359</v>
          </cell>
        </row>
        <row r="4054">
          <cell r="G4054">
            <v>135647</v>
          </cell>
          <cell r="H4054">
            <v>6359</v>
          </cell>
        </row>
        <row r="4055">
          <cell r="G4055">
            <v>135647</v>
          </cell>
          <cell r="H4055">
            <v>6359</v>
          </cell>
        </row>
        <row r="4056">
          <cell r="G4056">
            <v>135647</v>
          </cell>
          <cell r="H4056">
            <v>6359</v>
          </cell>
        </row>
        <row r="4057">
          <cell r="G4057">
            <v>135647</v>
          </cell>
          <cell r="H4057">
            <v>6359</v>
          </cell>
        </row>
        <row r="4058">
          <cell r="G4058">
            <v>135647</v>
          </cell>
          <cell r="H4058">
            <v>6359</v>
          </cell>
        </row>
        <row r="4059">
          <cell r="G4059">
            <v>135647</v>
          </cell>
          <cell r="H4059">
            <v>6359</v>
          </cell>
        </row>
        <row r="4060">
          <cell r="G4060">
            <v>135647</v>
          </cell>
          <cell r="H4060">
            <v>6359</v>
          </cell>
        </row>
        <row r="4061">
          <cell r="G4061">
            <v>135647</v>
          </cell>
          <cell r="H4061">
            <v>6359</v>
          </cell>
        </row>
        <row r="4062">
          <cell r="G4062">
            <v>135647</v>
          </cell>
          <cell r="H4062">
            <v>6359</v>
          </cell>
        </row>
        <row r="4063">
          <cell r="G4063">
            <v>135647</v>
          </cell>
          <cell r="H4063">
            <v>6359</v>
          </cell>
        </row>
        <row r="4064">
          <cell r="G4064">
            <v>135647</v>
          </cell>
          <cell r="H4064">
            <v>6359</v>
          </cell>
        </row>
        <row r="4065">
          <cell r="G4065">
            <v>135647</v>
          </cell>
          <cell r="H4065">
            <v>6359</v>
          </cell>
        </row>
        <row r="4066">
          <cell r="G4066">
            <v>135647</v>
          </cell>
          <cell r="H4066">
            <v>6359</v>
          </cell>
        </row>
        <row r="4067">
          <cell r="G4067">
            <v>135647</v>
          </cell>
          <cell r="H4067">
            <v>6359</v>
          </cell>
        </row>
        <row r="4068">
          <cell r="G4068">
            <v>135647</v>
          </cell>
          <cell r="H4068">
            <v>6359</v>
          </cell>
        </row>
        <row r="4069">
          <cell r="G4069">
            <v>135647</v>
          </cell>
          <cell r="H4069">
            <v>6359</v>
          </cell>
        </row>
        <row r="4070">
          <cell r="G4070">
            <v>135647</v>
          </cell>
          <cell r="H4070">
            <v>6359</v>
          </cell>
        </row>
        <row r="4071">
          <cell r="G4071">
            <v>135647</v>
          </cell>
          <cell r="H4071">
            <v>6359</v>
          </cell>
        </row>
        <row r="4072">
          <cell r="G4072">
            <v>135647</v>
          </cell>
          <cell r="H4072">
            <v>6359</v>
          </cell>
        </row>
        <row r="4073">
          <cell r="G4073">
            <v>135647</v>
          </cell>
          <cell r="H4073">
            <v>6359</v>
          </cell>
        </row>
        <row r="4074">
          <cell r="G4074">
            <v>135647</v>
          </cell>
          <cell r="H4074">
            <v>6359</v>
          </cell>
        </row>
        <row r="4075">
          <cell r="G4075">
            <v>135647</v>
          </cell>
          <cell r="H4075">
            <v>6359</v>
          </cell>
        </row>
        <row r="4076">
          <cell r="G4076">
            <v>135647</v>
          </cell>
          <cell r="H4076">
            <v>6359</v>
          </cell>
        </row>
        <row r="4077">
          <cell r="G4077">
            <v>135647</v>
          </cell>
          <cell r="H4077">
            <v>6359</v>
          </cell>
        </row>
        <row r="4078">
          <cell r="G4078">
            <v>135647</v>
          </cell>
          <cell r="H4078">
            <v>6359</v>
          </cell>
        </row>
        <row r="4079">
          <cell r="G4079">
            <v>135647</v>
          </cell>
          <cell r="H4079">
            <v>6359</v>
          </cell>
        </row>
        <row r="4080">
          <cell r="G4080">
            <v>135647</v>
          </cell>
          <cell r="H4080">
            <v>6359</v>
          </cell>
        </row>
        <row r="4081">
          <cell r="G4081">
            <v>135647</v>
          </cell>
          <cell r="H4081">
            <v>6359</v>
          </cell>
        </row>
        <row r="4082">
          <cell r="G4082">
            <v>135647</v>
          </cell>
          <cell r="H4082">
            <v>6359</v>
          </cell>
        </row>
        <row r="4083">
          <cell r="G4083">
            <v>135647</v>
          </cell>
          <cell r="H4083">
            <v>6359</v>
          </cell>
        </row>
        <row r="4084">
          <cell r="G4084">
            <v>135647</v>
          </cell>
          <cell r="H4084">
            <v>6359</v>
          </cell>
        </row>
        <row r="4085">
          <cell r="G4085">
            <v>135647</v>
          </cell>
          <cell r="H4085">
            <v>6359</v>
          </cell>
        </row>
        <row r="4086">
          <cell r="G4086">
            <v>135647</v>
          </cell>
          <cell r="H4086">
            <v>6359</v>
          </cell>
        </row>
        <row r="4087">
          <cell r="G4087">
            <v>135647</v>
          </cell>
          <cell r="H4087">
            <v>6359</v>
          </cell>
        </row>
        <row r="4088">
          <cell r="G4088">
            <v>135649</v>
          </cell>
          <cell r="H4088">
            <v>6415</v>
          </cell>
        </row>
        <row r="4089">
          <cell r="G4089">
            <v>135649</v>
          </cell>
          <cell r="H4089">
            <v>6415</v>
          </cell>
        </row>
        <row r="4090">
          <cell r="G4090">
            <v>135649</v>
          </cell>
          <cell r="H4090">
            <v>6415</v>
          </cell>
        </row>
        <row r="4091">
          <cell r="G4091">
            <v>135649</v>
          </cell>
          <cell r="H4091">
            <v>6415</v>
          </cell>
        </row>
        <row r="4092">
          <cell r="G4092">
            <v>135649</v>
          </cell>
          <cell r="H4092">
            <v>6415</v>
          </cell>
        </row>
        <row r="4093">
          <cell r="G4093">
            <v>135649</v>
          </cell>
          <cell r="H4093">
            <v>6415</v>
          </cell>
        </row>
        <row r="4094">
          <cell r="G4094">
            <v>135649</v>
          </cell>
          <cell r="H4094">
            <v>6415</v>
          </cell>
        </row>
        <row r="4095">
          <cell r="G4095">
            <v>135649</v>
          </cell>
          <cell r="H4095">
            <v>6415</v>
          </cell>
        </row>
        <row r="4096">
          <cell r="G4096">
            <v>135649</v>
          </cell>
          <cell r="H4096">
            <v>6415</v>
          </cell>
        </row>
        <row r="4097">
          <cell r="G4097">
            <v>135649</v>
          </cell>
          <cell r="H4097">
            <v>6415</v>
          </cell>
        </row>
        <row r="4098">
          <cell r="G4098">
            <v>135649</v>
          </cell>
          <cell r="H4098">
            <v>6415</v>
          </cell>
        </row>
        <row r="4099">
          <cell r="G4099">
            <v>135649</v>
          </cell>
          <cell r="H4099">
            <v>6415</v>
          </cell>
        </row>
        <row r="4100">
          <cell r="G4100">
            <v>135649</v>
          </cell>
          <cell r="H4100">
            <v>6415</v>
          </cell>
        </row>
        <row r="4101">
          <cell r="G4101">
            <v>135649</v>
          </cell>
          <cell r="H4101">
            <v>6415</v>
          </cell>
        </row>
        <row r="4102">
          <cell r="G4102">
            <v>135649</v>
          </cell>
          <cell r="H4102">
            <v>6415</v>
          </cell>
        </row>
        <row r="4103">
          <cell r="G4103">
            <v>135649</v>
          </cell>
          <cell r="H4103">
            <v>6415</v>
          </cell>
        </row>
        <row r="4104">
          <cell r="G4104">
            <v>135649</v>
          </cell>
          <cell r="H4104">
            <v>6415</v>
          </cell>
        </row>
        <row r="4105">
          <cell r="G4105">
            <v>135649</v>
          </cell>
          <cell r="H4105">
            <v>6415</v>
          </cell>
        </row>
        <row r="4106">
          <cell r="G4106">
            <v>135649</v>
          </cell>
          <cell r="H4106">
            <v>6415</v>
          </cell>
        </row>
        <row r="4107">
          <cell r="G4107">
            <v>135649</v>
          </cell>
          <cell r="H4107">
            <v>6415</v>
          </cell>
        </row>
        <row r="4108">
          <cell r="G4108">
            <v>135649</v>
          </cell>
          <cell r="H4108">
            <v>6415</v>
          </cell>
        </row>
        <row r="4109">
          <cell r="G4109">
            <v>135649</v>
          </cell>
          <cell r="H4109">
            <v>6415</v>
          </cell>
        </row>
        <row r="4110">
          <cell r="G4110">
            <v>135649</v>
          </cell>
          <cell r="H4110">
            <v>6415</v>
          </cell>
        </row>
        <row r="4111">
          <cell r="G4111">
            <v>135649</v>
          </cell>
          <cell r="H4111">
            <v>6415</v>
          </cell>
        </row>
        <row r="4112">
          <cell r="G4112">
            <v>135649</v>
          </cell>
          <cell r="H4112">
            <v>6415</v>
          </cell>
        </row>
        <row r="4113">
          <cell r="G4113">
            <v>135649</v>
          </cell>
          <cell r="H4113">
            <v>6415</v>
          </cell>
        </row>
        <row r="4114">
          <cell r="G4114">
            <v>135649</v>
          </cell>
          <cell r="H4114">
            <v>6415</v>
          </cell>
        </row>
        <row r="4115">
          <cell r="G4115">
            <v>135649</v>
          </cell>
          <cell r="H4115">
            <v>6415</v>
          </cell>
        </row>
        <row r="4116">
          <cell r="G4116">
            <v>135649</v>
          </cell>
          <cell r="H4116">
            <v>6415</v>
          </cell>
        </row>
        <row r="4117">
          <cell r="G4117">
            <v>135649</v>
          </cell>
          <cell r="H4117">
            <v>6415</v>
          </cell>
        </row>
        <row r="4118">
          <cell r="G4118">
            <v>135649</v>
          </cell>
          <cell r="H4118">
            <v>6415</v>
          </cell>
        </row>
        <row r="4119">
          <cell r="G4119">
            <v>135649</v>
          </cell>
          <cell r="H4119">
            <v>6415</v>
          </cell>
        </row>
        <row r="4120">
          <cell r="G4120">
            <v>135649</v>
          </cell>
          <cell r="H4120">
            <v>6415</v>
          </cell>
        </row>
        <row r="4121">
          <cell r="G4121">
            <v>135649</v>
          </cell>
          <cell r="H4121">
            <v>6415</v>
          </cell>
        </row>
        <row r="4122">
          <cell r="G4122">
            <v>135649</v>
          </cell>
          <cell r="H4122">
            <v>6415</v>
          </cell>
        </row>
        <row r="4123">
          <cell r="G4123">
            <v>135649</v>
          </cell>
          <cell r="H4123">
            <v>6415</v>
          </cell>
        </row>
        <row r="4124">
          <cell r="G4124">
            <v>135649</v>
          </cell>
          <cell r="H4124">
            <v>6415</v>
          </cell>
        </row>
        <row r="4125">
          <cell r="G4125">
            <v>135649</v>
          </cell>
          <cell r="H4125">
            <v>6415</v>
          </cell>
        </row>
        <row r="4126">
          <cell r="G4126">
            <v>135649</v>
          </cell>
          <cell r="H4126">
            <v>6415</v>
          </cell>
        </row>
        <row r="4127">
          <cell r="G4127">
            <v>135649</v>
          </cell>
          <cell r="H4127">
            <v>6415</v>
          </cell>
        </row>
        <row r="4128">
          <cell r="G4128">
            <v>135649</v>
          </cell>
          <cell r="H4128">
            <v>6415</v>
          </cell>
        </row>
        <row r="4129">
          <cell r="G4129">
            <v>135649</v>
          </cell>
          <cell r="H4129">
            <v>6415</v>
          </cell>
        </row>
        <row r="4130">
          <cell r="G4130">
            <v>135649</v>
          </cell>
          <cell r="H4130">
            <v>6415</v>
          </cell>
        </row>
        <row r="4131">
          <cell r="G4131">
            <v>135649</v>
          </cell>
          <cell r="H4131">
            <v>6415</v>
          </cell>
        </row>
        <row r="4132">
          <cell r="G4132">
            <v>135649</v>
          </cell>
          <cell r="H4132">
            <v>6415</v>
          </cell>
        </row>
        <row r="4133">
          <cell r="G4133">
            <v>135649</v>
          </cell>
          <cell r="H4133">
            <v>6415</v>
          </cell>
        </row>
        <row r="4134">
          <cell r="G4134">
            <v>135649</v>
          </cell>
          <cell r="H4134">
            <v>6415</v>
          </cell>
        </row>
        <row r="4135">
          <cell r="G4135">
            <v>135649</v>
          </cell>
          <cell r="H4135">
            <v>6415</v>
          </cell>
        </row>
        <row r="4136">
          <cell r="G4136">
            <v>135649</v>
          </cell>
          <cell r="H4136">
            <v>6415</v>
          </cell>
        </row>
        <row r="4137">
          <cell r="G4137">
            <v>135649</v>
          </cell>
          <cell r="H4137">
            <v>6415</v>
          </cell>
        </row>
        <row r="4138">
          <cell r="G4138">
            <v>135649</v>
          </cell>
          <cell r="H4138">
            <v>6415</v>
          </cell>
        </row>
        <row r="4139">
          <cell r="G4139">
            <v>135649</v>
          </cell>
          <cell r="H4139">
            <v>6415</v>
          </cell>
        </row>
        <row r="4140">
          <cell r="G4140">
            <v>135649</v>
          </cell>
          <cell r="H4140">
            <v>6415</v>
          </cell>
        </row>
        <row r="4141">
          <cell r="G4141">
            <v>135649</v>
          </cell>
          <cell r="H4141">
            <v>6415</v>
          </cell>
        </row>
        <row r="4142">
          <cell r="G4142">
            <v>135649</v>
          </cell>
          <cell r="H4142">
            <v>6415</v>
          </cell>
        </row>
        <row r="4143">
          <cell r="G4143">
            <v>135649</v>
          </cell>
          <cell r="H4143">
            <v>6415</v>
          </cell>
        </row>
        <row r="4144">
          <cell r="G4144">
            <v>135649</v>
          </cell>
          <cell r="H4144">
            <v>6415</v>
          </cell>
        </row>
        <row r="4145">
          <cell r="G4145">
            <v>135649</v>
          </cell>
          <cell r="H4145">
            <v>6415</v>
          </cell>
        </row>
        <row r="4146">
          <cell r="G4146">
            <v>135649</v>
          </cell>
          <cell r="H4146">
            <v>6415</v>
          </cell>
        </row>
        <row r="4147">
          <cell r="G4147">
            <v>135649</v>
          </cell>
          <cell r="H4147">
            <v>6415</v>
          </cell>
        </row>
        <row r="4148">
          <cell r="G4148">
            <v>135649</v>
          </cell>
          <cell r="H4148">
            <v>6415</v>
          </cell>
        </row>
        <row r="4149">
          <cell r="G4149">
            <v>135649</v>
          </cell>
          <cell r="H4149">
            <v>6415</v>
          </cell>
        </row>
        <row r="4150">
          <cell r="G4150">
            <v>135649</v>
          </cell>
          <cell r="H4150">
            <v>6415</v>
          </cell>
        </row>
        <row r="4151">
          <cell r="G4151">
            <v>135649</v>
          </cell>
          <cell r="H4151">
            <v>6415</v>
          </cell>
        </row>
        <row r="4152">
          <cell r="G4152">
            <v>135649</v>
          </cell>
          <cell r="H4152">
            <v>6415</v>
          </cell>
        </row>
        <row r="4153">
          <cell r="G4153">
            <v>135649</v>
          </cell>
          <cell r="H4153">
            <v>6415</v>
          </cell>
        </row>
        <row r="4154">
          <cell r="G4154">
            <v>135649</v>
          </cell>
          <cell r="H4154">
            <v>6415</v>
          </cell>
        </row>
        <row r="4155">
          <cell r="G4155">
            <v>135649</v>
          </cell>
          <cell r="H4155">
            <v>6415</v>
          </cell>
        </row>
        <row r="4156">
          <cell r="G4156">
            <v>135649</v>
          </cell>
          <cell r="H4156">
            <v>6415</v>
          </cell>
        </row>
        <row r="4157">
          <cell r="G4157">
            <v>135649</v>
          </cell>
          <cell r="H4157">
            <v>6415</v>
          </cell>
        </row>
        <row r="4158">
          <cell r="G4158">
            <v>135649</v>
          </cell>
          <cell r="H4158">
            <v>6415</v>
          </cell>
        </row>
        <row r="4159">
          <cell r="G4159">
            <v>135649</v>
          </cell>
          <cell r="H4159">
            <v>6415</v>
          </cell>
        </row>
        <row r="4160">
          <cell r="G4160">
            <v>135649</v>
          </cell>
          <cell r="H4160">
            <v>6415</v>
          </cell>
        </row>
        <row r="4161">
          <cell r="G4161">
            <v>135649</v>
          </cell>
          <cell r="H4161">
            <v>6415</v>
          </cell>
        </row>
        <row r="4162">
          <cell r="G4162">
            <v>135649</v>
          </cell>
          <cell r="H4162">
            <v>6415</v>
          </cell>
        </row>
        <row r="4163">
          <cell r="G4163">
            <v>135649</v>
          </cell>
          <cell r="H4163">
            <v>6415</v>
          </cell>
        </row>
        <row r="4164">
          <cell r="G4164">
            <v>135649</v>
          </cell>
          <cell r="H4164">
            <v>6415</v>
          </cell>
        </row>
        <row r="4165">
          <cell r="G4165">
            <v>135649</v>
          </cell>
          <cell r="H4165">
            <v>6415</v>
          </cell>
        </row>
        <row r="4166">
          <cell r="G4166">
            <v>135649</v>
          </cell>
          <cell r="H4166">
            <v>6415</v>
          </cell>
        </row>
        <row r="4167">
          <cell r="G4167">
            <v>135649</v>
          </cell>
          <cell r="H4167">
            <v>6415</v>
          </cell>
        </row>
        <row r="4168">
          <cell r="G4168">
            <v>135649</v>
          </cell>
          <cell r="H4168">
            <v>6415</v>
          </cell>
        </row>
        <row r="4169">
          <cell r="G4169">
            <v>135649</v>
          </cell>
          <cell r="H4169">
            <v>6415</v>
          </cell>
        </row>
        <row r="4170">
          <cell r="G4170">
            <v>135649</v>
          </cell>
          <cell r="H4170">
            <v>6415</v>
          </cell>
        </row>
        <row r="4171">
          <cell r="G4171">
            <v>135649</v>
          </cell>
          <cell r="H4171">
            <v>6415</v>
          </cell>
        </row>
        <row r="4172">
          <cell r="G4172">
            <v>135649</v>
          </cell>
          <cell r="H4172">
            <v>6415</v>
          </cell>
        </row>
        <row r="4173">
          <cell r="G4173">
            <v>135649</v>
          </cell>
          <cell r="H4173">
            <v>6415</v>
          </cell>
        </row>
        <row r="4174">
          <cell r="G4174">
            <v>135649</v>
          </cell>
          <cell r="H4174">
            <v>6415</v>
          </cell>
        </row>
        <row r="4175">
          <cell r="G4175">
            <v>135649</v>
          </cell>
          <cell r="H4175">
            <v>6415</v>
          </cell>
        </row>
        <row r="4176">
          <cell r="G4176">
            <v>135649</v>
          </cell>
          <cell r="H4176">
            <v>6415</v>
          </cell>
        </row>
        <row r="4177">
          <cell r="G4177">
            <v>135649</v>
          </cell>
          <cell r="H4177">
            <v>6415</v>
          </cell>
        </row>
        <row r="4178">
          <cell r="G4178">
            <v>135649</v>
          </cell>
          <cell r="H4178">
            <v>6415</v>
          </cell>
        </row>
        <row r="4179">
          <cell r="G4179">
            <v>135649</v>
          </cell>
          <cell r="H4179">
            <v>6415</v>
          </cell>
        </row>
        <row r="4180">
          <cell r="G4180">
            <v>135649</v>
          </cell>
          <cell r="H4180">
            <v>6415</v>
          </cell>
        </row>
        <row r="4181">
          <cell r="G4181">
            <v>135649</v>
          </cell>
          <cell r="H4181">
            <v>6415</v>
          </cell>
        </row>
        <row r="4182">
          <cell r="G4182">
            <v>135649</v>
          </cell>
          <cell r="H4182">
            <v>6415</v>
          </cell>
        </row>
        <row r="4183">
          <cell r="G4183">
            <v>135649</v>
          </cell>
          <cell r="H4183">
            <v>6415</v>
          </cell>
        </row>
        <row r="4184">
          <cell r="G4184">
            <v>135649</v>
          </cell>
          <cell r="H4184">
            <v>6415</v>
          </cell>
        </row>
        <row r="4185">
          <cell r="G4185">
            <v>135649</v>
          </cell>
          <cell r="H4185">
            <v>6415</v>
          </cell>
        </row>
        <row r="4186">
          <cell r="G4186">
            <v>135649</v>
          </cell>
          <cell r="H4186">
            <v>6415</v>
          </cell>
        </row>
        <row r="4187">
          <cell r="G4187">
            <v>135649</v>
          </cell>
          <cell r="H4187">
            <v>6415</v>
          </cell>
        </row>
        <row r="4188">
          <cell r="G4188">
            <v>135649</v>
          </cell>
          <cell r="H4188">
            <v>6415</v>
          </cell>
        </row>
        <row r="4189">
          <cell r="G4189">
            <v>135649</v>
          </cell>
          <cell r="H4189">
            <v>6415</v>
          </cell>
        </row>
        <row r="4190">
          <cell r="G4190">
            <v>135649</v>
          </cell>
          <cell r="H4190">
            <v>6415</v>
          </cell>
        </row>
        <row r="4191">
          <cell r="G4191">
            <v>135649</v>
          </cell>
          <cell r="H4191">
            <v>6415</v>
          </cell>
        </row>
        <row r="4192">
          <cell r="G4192">
            <v>135649</v>
          </cell>
          <cell r="H4192">
            <v>6415</v>
          </cell>
        </row>
        <row r="4193">
          <cell r="G4193">
            <v>135649</v>
          </cell>
          <cell r="H4193">
            <v>6415</v>
          </cell>
        </row>
        <row r="4194">
          <cell r="G4194">
            <v>135649</v>
          </cell>
          <cell r="H4194">
            <v>6415</v>
          </cell>
        </row>
        <row r="4195">
          <cell r="G4195">
            <v>135649</v>
          </cell>
          <cell r="H4195">
            <v>6415</v>
          </cell>
        </row>
        <row r="4196">
          <cell r="G4196">
            <v>135649</v>
          </cell>
          <cell r="H4196">
            <v>6415</v>
          </cell>
        </row>
        <row r="4197">
          <cell r="G4197">
            <v>135649</v>
          </cell>
          <cell r="H4197">
            <v>6415</v>
          </cell>
        </row>
        <row r="4198">
          <cell r="G4198">
            <v>135649</v>
          </cell>
          <cell r="H4198">
            <v>6415</v>
          </cell>
        </row>
        <row r="4199">
          <cell r="G4199">
            <v>135649</v>
          </cell>
          <cell r="H4199">
            <v>6415</v>
          </cell>
        </row>
        <row r="4200">
          <cell r="G4200">
            <v>135649</v>
          </cell>
          <cell r="H4200">
            <v>6415</v>
          </cell>
        </row>
        <row r="4201">
          <cell r="G4201">
            <v>135649</v>
          </cell>
          <cell r="H4201">
            <v>6415</v>
          </cell>
        </row>
        <row r="4202">
          <cell r="G4202">
            <v>135649</v>
          </cell>
          <cell r="H4202">
            <v>6415</v>
          </cell>
        </row>
        <row r="4203">
          <cell r="G4203">
            <v>135649</v>
          </cell>
          <cell r="H4203">
            <v>6415</v>
          </cell>
        </row>
        <row r="4204">
          <cell r="G4204">
            <v>135649</v>
          </cell>
          <cell r="H4204">
            <v>6415</v>
          </cell>
        </row>
        <row r="4205">
          <cell r="G4205">
            <v>135649</v>
          </cell>
          <cell r="H4205">
            <v>6415</v>
          </cell>
        </row>
        <row r="4206">
          <cell r="G4206">
            <v>135649</v>
          </cell>
          <cell r="H4206">
            <v>6415</v>
          </cell>
        </row>
        <row r="4207">
          <cell r="G4207">
            <v>135649</v>
          </cell>
          <cell r="H4207">
            <v>6415</v>
          </cell>
        </row>
        <row r="4208">
          <cell r="G4208">
            <v>135649</v>
          </cell>
          <cell r="H4208">
            <v>6415</v>
          </cell>
        </row>
        <row r="4209">
          <cell r="G4209">
            <v>135649</v>
          </cell>
          <cell r="H4209">
            <v>6415</v>
          </cell>
        </row>
        <row r="4210">
          <cell r="G4210">
            <v>135649</v>
          </cell>
          <cell r="H4210">
            <v>6415</v>
          </cell>
        </row>
        <row r="4211">
          <cell r="G4211">
            <v>135649</v>
          </cell>
          <cell r="H4211">
            <v>6415</v>
          </cell>
        </row>
        <row r="4212">
          <cell r="G4212">
            <v>135649</v>
          </cell>
          <cell r="H4212">
            <v>6415</v>
          </cell>
        </row>
        <row r="4213">
          <cell r="G4213">
            <v>135649</v>
          </cell>
          <cell r="H4213">
            <v>6415</v>
          </cell>
        </row>
        <row r="4214">
          <cell r="G4214">
            <v>135649</v>
          </cell>
          <cell r="H4214">
            <v>6415</v>
          </cell>
        </row>
        <row r="4215">
          <cell r="G4215">
            <v>135649</v>
          </cell>
          <cell r="H4215">
            <v>6415</v>
          </cell>
        </row>
        <row r="4216">
          <cell r="G4216">
            <v>135649</v>
          </cell>
          <cell r="H4216">
            <v>6415</v>
          </cell>
        </row>
        <row r="4217">
          <cell r="G4217">
            <v>135649</v>
          </cell>
          <cell r="H4217">
            <v>6415</v>
          </cell>
        </row>
        <row r="4218">
          <cell r="G4218">
            <v>135649</v>
          </cell>
          <cell r="H4218">
            <v>6415</v>
          </cell>
        </row>
        <row r="4219">
          <cell r="G4219">
            <v>135649</v>
          </cell>
          <cell r="H4219">
            <v>6415</v>
          </cell>
        </row>
        <row r="4220">
          <cell r="G4220">
            <v>135649</v>
          </cell>
          <cell r="H4220">
            <v>6415</v>
          </cell>
        </row>
        <row r="4221">
          <cell r="G4221">
            <v>135649</v>
          </cell>
          <cell r="H4221">
            <v>6415</v>
          </cell>
        </row>
        <row r="4222">
          <cell r="G4222">
            <v>135649</v>
          </cell>
          <cell r="H4222">
            <v>6415</v>
          </cell>
        </row>
        <row r="4223">
          <cell r="G4223">
            <v>135649</v>
          </cell>
          <cell r="H4223">
            <v>6415</v>
          </cell>
        </row>
        <row r="4224">
          <cell r="G4224">
            <v>135649</v>
          </cell>
          <cell r="H4224">
            <v>6415</v>
          </cell>
        </row>
        <row r="4225">
          <cell r="G4225">
            <v>135649</v>
          </cell>
          <cell r="H4225">
            <v>6415</v>
          </cell>
        </row>
        <row r="4226">
          <cell r="G4226">
            <v>135649</v>
          </cell>
          <cell r="H4226">
            <v>6415</v>
          </cell>
        </row>
        <row r="4227">
          <cell r="G4227">
            <v>135649</v>
          </cell>
          <cell r="H4227">
            <v>6415</v>
          </cell>
        </row>
        <row r="4228">
          <cell r="G4228">
            <v>135649</v>
          </cell>
          <cell r="H4228">
            <v>6415</v>
          </cell>
        </row>
        <row r="4229">
          <cell r="G4229">
            <v>135649</v>
          </cell>
          <cell r="H4229">
            <v>6415</v>
          </cell>
        </row>
        <row r="4230">
          <cell r="G4230">
            <v>135649</v>
          </cell>
          <cell r="H4230">
            <v>6415</v>
          </cell>
        </row>
        <row r="4231">
          <cell r="G4231">
            <v>135649</v>
          </cell>
          <cell r="H4231">
            <v>6415</v>
          </cell>
        </row>
        <row r="4232">
          <cell r="G4232">
            <v>135649</v>
          </cell>
          <cell r="H4232">
            <v>6415</v>
          </cell>
        </row>
        <row r="4233">
          <cell r="G4233">
            <v>135649</v>
          </cell>
          <cell r="H4233">
            <v>6415</v>
          </cell>
        </row>
        <row r="4234">
          <cell r="G4234">
            <v>135649</v>
          </cell>
          <cell r="H4234">
            <v>6415</v>
          </cell>
        </row>
        <row r="4235">
          <cell r="G4235">
            <v>135649</v>
          </cell>
          <cell r="H4235">
            <v>6415</v>
          </cell>
        </row>
        <row r="4236">
          <cell r="G4236">
            <v>135649</v>
          </cell>
          <cell r="H4236">
            <v>6415</v>
          </cell>
        </row>
        <row r="4237">
          <cell r="G4237">
            <v>135649</v>
          </cell>
          <cell r="H4237">
            <v>6415</v>
          </cell>
        </row>
        <row r="4238">
          <cell r="G4238">
            <v>135649</v>
          </cell>
          <cell r="H4238">
            <v>6415</v>
          </cell>
        </row>
        <row r="4239">
          <cell r="G4239">
            <v>135649</v>
          </cell>
          <cell r="H4239">
            <v>6415</v>
          </cell>
        </row>
        <row r="4240">
          <cell r="G4240">
            <v>135649</v>
          </cell>
          <cell r="H4240">
            <v>6415</v>
          </cell>
        </row>
        <row r="4241">
          <cell r="G4241">
            <v>135649</v>
          </cell>
          <cell r="H4241">
            <v>6415</v>
          </cell>
        </row>
        <row r="4242">
          <cell r="G4242">
            <v>135649</v>
          </cell>
          <cell r="H4242">
            <v>6415</v>
          </cell>
        </row>
        <row r="4243">
          <cell r="G4243">
            <v>135649</v>
          </cell>
          <cell r="H4243">
            <v>6415</v>
          </cell>
        </row>
        <row r="4244">
          <cell r="G4244">
            <v>135649</v>
          </cell>
          <cell r="H4244">
            <v>6415</v>
          </cell>
        </row>
        <row r="4245">
          <cell r="G4245">
            <v>135649</v>
          </cell>
          <cell r="H4245">
            <v>6415</v>
          </cell>
        </row>
        <row r="4246">
          <cell r="G4246">
            <v>135649</v>
          </cell>
          <cell r="H4246">
            <v>6415</v>
          </cell>
        </row>
        <row r="4247">
          <cell r="G4247">
            <v>135649</v>
          </cell>
          <cell r="H4247">
            <v>6415</v>
          </cell>
        </row>
        <row r="4248">
          <cell r="G4248">
            <v>135649</v>
          </cell>
          <cell r="H4248">
            <v>6415</v>
          </cell>
        </row>
        <row r="4249">
          <cell r="G4249">
            <v>135649</v>
          </cell>
          <cell r="H4249">
            <v>6415</v>
          </cell>
        </row>
        <row r="4250">
          <cell r="G4250">
            <v>135649</v>
          </cell>
          <cell r="H4250">
            <v>6415</v>
          </cell>
        </row>
        <row r="4251">
          <cell r="G4251">
            <v>135649</v>
          </cell>
          <cell r="H4251">
            <v>6415</v>
          </cell>
        </row>
        <row r="4252">
          <cell r="G4252">
            <v>135649</v>
          </cell>
          <cell r="H4252">
            <v>6415</v>
          </cell>
        </row>
        <row r="4253">
          <cell r="G4253">
            <v>135649</v>
          </cell>
          <cell r="H4253">
            <v>6415</v>
          </cell>
        </row>
        <row r="4254">
          <cell r="G4254">
            <v>135649</v>
          </cell>
          <cell r="H4254">
            <v>6415</v>
          </cell>
        </row>
        <row r="4255">
          <cell r="G4255">
            <v>135649</v>
          </cell>
          <cell r="H4255">
            <v>6415</v>
          </cell>
        </row>
        <row r="4256">
          <cell r="G4256">
            <v>135649</v>
          </cell>
          <cell r="H4256">
            <v>6415</v>
          </cell>
        </row>
        <row r="4257">
          <cell r="G4257">
            <v>135649</v>
          </cell>
          <cell r="H4257">
            <v>6415</v>
          </cell>
        </row>
        <row r="4258">
          <cell r="G4258">
            <v>135649</v>
          </cell>
          <cell r="H4258">
            <v>6415</v>
          </cell>
        </row>
        <row r="4259">
          <cell r="G4259">
            <v>135649</v>
          </cell>
          <cell r="H4259">
            <v>6415</v>
          </cell>
        </row>
        <row r="4260">
          <cell r="G4260">
            <v>135649</v>
          </cell>
          <cell r="H4260">
            <v>6415</v>
          </cell>
        </row>
        <row r="4261">
          <cell r="G4261">
            <v>135649</v>
          </cell>
          <cell r="H4261">
            <v>6415</v>
          </cell>
        </row>
        <row r="4262">
          <cell r="G4262">
            <v>135649</v>
          </cell>
          <cell r="H4262">
            <v>6415</v>
          </cell>
        </row>
        <row r="4263">
          <cell r="G4263">
            <v>135649</v>
          </cell>
          <cell r="H4263">
            <v>6415</v>
          </cell>
        </row>
        <row r="4264">
          <cell r="G4264">
            <v>135650</v>
          </cell>
          <cell r="H4264">
            <v>6416</v>
          </cell>
        </row>
        <row r="4265">
          <cell r="G4265">
            <v>135650</v>
          </cell>
          <cell r="H4265">
            <v>6416</v>
          </cell>
        </row>
        <row r="4266">
          <cell r="G4266">
            <v>135650</v>
          </cell>
          <cell r="H4266">
            <v>6416</v>
          </cell>
        </row>
        <row r="4267">
          <cell r="G4267">
            <v>135650</v>
          </cell>
          <cell r="H4267">
            <v>6416</v>
          </cell>
        </row>
        <row r="4268">
          <cell r="G4268">
            <v>135650</v>
          </cell>
          <cell r="H4268">
            <v>6416</v>
          </cell>
        </row>
        <row r="4269">
          <cell r="G4269">
            <v>135650</v>
          </cell>
          <cell r="H4269">
            <v>6416</v>
          </cell>
        </row>
        <row r="4270">
          <cell r="G4270">
            <v>135650</v>
          </cell>
          <cell r="H4270">
            <v>6416</v>
          </cell>
        </row>
        <row r="4271">
          <cell r="G4271">
            <v>135650</v>
          </cell>
          <cell r="H4271">
            <v>6416</v>
          </cell>
        </row>
        <row r="4272">
          <cell r="G4272">
            <v>135650</v>
          </cell>
          <cell r="H4272">
            <v>6416</v>
          </cell>
        </row>
        <row r="4273">
          <cell r="G4273">
            <v>135650</v>
          </cell>
          <cell r="H4273">
            <v>6416</v>
          </cell>
        </row>
        <row r="4274">
          <cell r="G4274">
            <v>135650</v>
          </cell>
          <cell r="H4274">
            <v>6416</v>
          </cell>
        </row>
        <row r="4275">
          <cell r="G4275">
            <v>135650</v>
          </cell>
          <cell r="H4275">
            <v>6416</v>
          </cell>
        </row>
        <row r="4276">
          <cell r="G4276">
            <v>135650</v>
          </cell>
          <cell r="H4276">
            <v>6416</v>
          </cell>
        </row>
        <row r="4277">
          <cell r="G4277">
            <v>135650</v>
          </cell>
          <cell r="H4277">
            <v>6416</v>
          </cell>
        </row>
        <row r="4278">
          <cell r="G4278">
            <v>135650</v>
          </cell>
          <cell r="H4278">
            <v>6416</v>
          </cell>
        </row>
        <row r="4279">
          <cell r="G4279">
            <v>135650</v>
          </cell>
          <cell r="H4279">
            <v>6416</v>
          </cell>
        </row>
        <row r="4280">
          <cell r="G4280">
            <v>135650</v>
          </cell>
          <cell r="H4280">
            <v>6416</v>
          </cell>
        </row>
        <row r="4281">
          <cell r="G4281">
            <v>135650</v>
          </cell>
          <cell r="H4281">
            <v>6416</v>
          </cell>
        </row>
        <row r="4282">
          <cell r="G4282">
            <v>135650</v>
          </cell>
          <cell r="H4282">
            <v>6416</v>
          </cell>
        </row>
        <row r="4283">
          <cell r="G4283">
            <v>135650</v>
          </cell>
          <cell r="H4283">
            <v>6416</v>
          </cell>
        </row>
        <row r="4284">
          <cell r="G4284">
            <v>135650</v>
          </cell>
          <cell r="H4284">
            <v>6416</v>
          </cell>
        </row>
        <row r="4285">
          <cell r="G4285">
            <v>135650</v>
          </cell>
          <cell r="H4285">
            <v>6416</v>
          </cell>
        </row>
        <row r="4286">
          <cell r="G4286">
            <v>135650</v>
          </cell>
          <cell r="H4286">
            <v>6416</v>
          </cell>
        </row>
        <row r="4287">
          <cell r="G4287">
            <v>135650</v>
          </cell>
          <cell r="H4287">
            <v>6416</v>
          </cell>
        </row>
        <row r="4288">
          <cell r="G4288">
            <v>135650</v>
          </cell>
          <cell r="H4288">
            <v>6416</v>
          </cell>
        </row>
        <row r="4289">
          <cell r="G4289">
            <v>135650</v>
          </cell>
          <cell r="H4289">
            <v>6416</v>
          </cell>
        </row>
        <row r="4290">
          <cell r="G4290">
            <v>135650</v>
          </cell>
          <cell r="H4290">
            <v>6416</v>
          </cell>
        </row>
        <row r="4291">
          <cell r="G4291">
            <v>135650</v>
          </cell>
          <cell r="H4291">
            <v>6416</v>
          </cell>
        </row>
        <row r="4292">
          <cell r="G4292">
            <v>135650</v>
          </cell>
          <cell r="H4292">
            <v>6416</v>
          </cell>
        </row>
        <row r="4293">
          <cell r="G4293">
            <v>135650</v>
          </cell>
          <cell r="H4293">
            <v>6416</v>
          </cell>
        </row>
        <row r="4294">
          <cell r="G4294">
            <v>135650</v>
          </cell>
          <cell r="H4294">
            <v>6416</v>
          </cell>
        </row>
        <row r="4295">
          <cell r="G4295">
            <v>135650</v>
          </cell>
          <cell r="H4295">
            <v>6416</v>
          </cell>
        </row>
        <row r="4296">
          <cell r="G4296">
            <v>135650</v>
          </cell>
          <cell r="H4296">
            <v>6416</v>
          </cell>
        </row>
        <row r="4297">
          <cell r="G4297">
            <v>135650</v>
          </cell>
          <cell r="H4297">
            <v>6416</v>
          </cell>
        </row>
        <row r="4298">
          <cell r="G4298">
            <v>135650</v>
          </cell>
          <cell r="H4298">
            <v>6416</v>
          </cell>
        </row>
        <row r="4299">
          <cell r="G4299">
            <v>135650</v>
          </cell>
          <cell r="H4299">
            <v>6416</v>
          </cell>
        </row>
        <row r="4300">
          <cell r="G4300">
            <v>135650</v>
          </cell>
          <cell r="H4300">
            <v>6416</v>
          </cell>
        </row>
        <row r="4301">
          <cell r="G4301">
            <v>135650</v>
          </cell>
          <cell r="H4301">
            <v>6416</v>
          </cell>
        </row>
        <row r="4302">
          <cell r="G4302">
            <v>135650</v>
          </cell>
          <cell r="H4302">
            <v>6416</v>
          </cell>
        </row>
        <row r="4303">
          <cell r="G4303">
            <v>135650</v>
          </cell>
          <cell r="H4303">
            <v>6416</v>
          </cell>
        </row>
        <row r="4304">
          <cell r="G4304">
            <v>135650</v>
          </cell>
          <cell r="H4304">
            <v>6416</v>
          </cell>
        </row>
        <row r="4305">
          <cell r="G4305">
            <v>135650</v>
          </cell>
          <cell r="H4305">
            <v>6416</v>
          </cell>
        </row>
        <row r="4306">
          <cell r="G4306">
            <v>135650</v>
          </cell>
          <cell r="H4306">
            <v>6416</v>
          </cell>
        </row>
        <row r="4307">
          <cell r="G4307">
            <v>135650</v>
          </cell>
          <cell r="H4307">
            <v>6416</v>
          </cell>
        </row>
        <row r="4308">
          <cell r="G4308">
            <v>135650</v>
          </cell>
          <cell r="H4308">
            <v>6416</v>
          </cell>
        </row>
        <row r="4309">
          <cell r="G4309">
            <v>135650</v>
          </cell>
          <cell r="H4309">
            <v>6416</v>
          </cell>
        </row>
        <row r="4310">
          <cell r="G4310">
            <v>135650</v>
          </cell>
          <cell r="H4310">
            <v>6416</v>
          </cell>
        </row>
        <row r="4311">
          <cell r="G4311">
            <v>135650</v>
          </cell>
          <cell r="H4311">
            <v>6416</v>
          </cell>
        </row>
        <row r="4312">
          <cell r="G4312">
            <v>135650</v>
          </cell>
          <cell r="H4312">
            <v>6416</v>
          </cell>
        </row>
        <row r="4313">
          <cell r="G4313">
            <v>135650</v>
          </cell>
          <cell r="H4313">
            <v>6416</v>
          </cell>
        </row>
        <row r="4314">
          <cell r="G4314">
            <v>135650</v>
          </cell>
          <cell r="H4314">
            <v>6416</v>
          </cell>
        </row>
        <row r="4315">
          <cell r="G4315">
            <v>135650</v>
          </cell>
          <cell r="H4315">
            <v>6416</v>
          </cell>
        </row>
        <row r="4316">
          <cell r="G4316">
            <v>135650</v>
          </cell>
          <cell r="H4316">
            <v>6416</v>
          </cell>
        </row>
        <row r="4317">
          <cell r="G4317">
            <v>135650</v>
          </cell>
          <cell r="H4317">
            <v>6416</v>
          </cell>
        </row>
        <row r="4318">
          <cell r="G4318">
            <v>135650</v>
          </cell>
          <cell r="H4318">
            <v>6416</v>
          </cell>
        </row>
        <row r="4319">
          <cell r="G4319">
            <v>135650</v>
          </cell>
          <cell r="H4319">
            <v>6416</v>
          </cell>
        </row>
        <row r="4320">
          <cell r="G4320">
            <v>135650</v>
          </cell>
          <cell r="H4320">
            <v>6416</v>
          </cell>
        </row>
        <row r="4321">
          <cell r="G4321">
            <v>135650</v>
          </cell>
          <cell r="H4321">
            <v>6416</v>
          </cell>
        </row>
        <row r="4322">
          <cell r="G4322">
            <v>135650</v>
          </cell>
          <cell r="H4322">
            <v>6416</v>
          </cell>
        </row>
        <row r="4323">
          <cell r="G4323">
            <v>135650</v>
          </cell>
          <cell r="H4323">
            <v>6416</v>
          </cell>
        </row>
        <row r="4324">
          <cell r="G4324">
            <v>135650</v>
          </cell>
          <cell r="H4324">
            <v>6416</v>
          </cell>
        </row>
        <row r="4325">
          <cell r="G4325">
            <v>135650</v>
          </cell>
          <cell r="H4325">
            <v>6416</v>
          </cell>
        </row>
        <row r="4326">
          <cell r="G4326">
            <v>135650</v>
          </cell>
          <cell r="H4326">
            <v>6416</v>
          </cell>
        </row>
        <row r="4327">
          <cell r="G4327">
            <v>135650</v>
          </cell>
          <cell r="H4327">
            <v>6416</v>
          </cell>
        </row>
        <row r="4328">
          <cell r="G4328">
            <v>135650</v>
          </cell>
          <cell r="H4328">
            <v>6416</v>
          </cell>
        </row>
        <row r="4329">
          <cell r="G4329">
            <v>135650</v>
          </cell>
          <cell r="H4329">
            <v>6416</v>
          </cell>
        </row>
        <row r="4330">
          <cell r="G4330">
            <v>135650</v>
          </cell>
          <cell r="H4330">
            <v>6416</v>
          </cell>
        </row>
        <row r="4331">
          <cell r="G4331">
            <v>135650</v>
          </cell>
          <cell r="H4331">
            <v>6416</v>
          </cell>
        </row>
        <row r="4332">
          <cell r="G4332">
            <v>135650</v>
          </cell>
          <cell r="H4332">
            <v>6416</v>
          </cell>
        </row>
        <row r="4333">
          <cell r="G4333">
            <v>135650</v>
          </cell>
          <cell r="H4333">
            <v>6416</v>
          </cell>
        </row>
        <row r="4334">
          <cell r="G4334">
            <v>135650</v>
          </cell>
          <cell r="H4334">
            <v>6416</v>
          </cell>
        </row>
        <row r="4335">
          <cell r="G4335">
            <v>135650</v>
          </cell>
          <cell r="H4335">
            <v>6416</v>
          </cell>
        </row>
        <row r="4336">
          <cell r="G4336">
            <v>135650</v>
          </cell>
          <cell r="H4336">
            <v>6416</v>
          </cell>
        </row>
        <row r="4337">
          <cell r="G4337">
            <v>135650</v>
          </cell>
          <cell r="H4337">
            <v>6416</v>
          </cell>
        </row>
        <row r="4338">
          <cell r="G4338">
            <v>135650</v>
          </cell>
          <cell r="H4338">
            <v>6416</v>
          </cell>
        </row>
        <row r="4339">
          <cell r="G4339">
            <v>135650</v>
          </cell>
          <cell r="H4339">
            <v>6416</v>
          </cell>
        </row>
        <row r="4340">
          <cell r="G4340">
            <v>135650</v>
          </cell>
          <cell r="H4340">
            <v>6416</v>
          </cell>
        </row>
        <row r="4341">
          <cell r="G4341">
            <v>135650</v>
          </cell>
          <cell r="H4341">
            <v>6416</v>
          </cell>
        </row>
        <row r="4342">
          <cell r="G4342">
            <v>135650</v>
          </cell>
          <cell r="H4342">
            <v>6416</v>
          </cell>
        </row>
        <row r="4343">
          <cell r="G4343">
            <v>135650</v>
          </cell>
          <cell r="H4343">
            <v>6416</v>
          </cell>
        </row>
        <row r="4344">
          <cell r="G4344">
            <v>135650</v>
          </cell>
          <cell r="H4344">
            <v>6416</v>
          </cell>
        </row>
        <row r="4345">
          <cell r="G4345">
            <v>135650</v>
          </cell>
          <cell r="H4345">
            <v>6416</v>
          </cell>
        </row>
        <row r="4346">
          <cell r="G4346">
            <v>135650</v>
          </cell>
          <cell r="H4346">
            <v>6416</v>
          </cell>
        </row>
        <row r="4347">
          <cell r="G4347">
            <v>135650</v>
          </cell>
          <cell r="H4347">
            <v>6416</v>
          </cell>
        </row>
        <row r="4348">
          <cell r="G4348">
            <v>135650</v>
          </cell>
          <cell r="H4348">
            <v>6416</v>
          </cell>
        </row>
        <row r="4349">
          <cell r="G4349">
            <v>135650</v>
          </cell>
          <cell r="H4349">
            <v>6416</v>
          </cell>
        </row>
        <row r="4350">
          <cell r="G4350">
            <v>135650</v>
          </cell>
          <cell r="H4350">
            <v>6416</v>
          </cell>
        </row>
        <row r="4351">
          <cell r="G4351">
            <v>135650</v>
          </cell>
          <cell r="H4351">
            <v>6416</v>
          </cell>
        </row>
        <row r="4352">
          <cell r="G4352">
            <v>135650</v>
          </cell>
          <cell r="H4352">
            <v>6416</v>
          </cell>
        </row>
        <row r="4353">
          <cell r="G4353">
            <v>135650</v>
          </cell>
          <cell r="H4353">
            <v>6416</v>
          </cell>
        </row>
        <row r="4354">
          <cell r="G4354">
            <v>135650</v>
          </cell>
          <cell r="H4354">
            <v>6416</v>
          </cell>
        </row>
        <row r="4355">
          <cell r="G4355">
            <v>135650</v>
          </cell>
          <cell r="H4355">
            <v>6416</v>
          </cell>
        </row>
        <row r="4356">
          <cell r="G4356">
            <v>135650</v>
          </cell>
          <cell r="H4356">
            <v>6416</v>
          </cell>
        </row>
        <row r="4357">
          <cell r="G4357">
            <v>135650</v>
          </cell>
          <cell r="H4357">
            <v>6416</v>
          </cell>
        </row>
        <row r="4358">
          <cell r="G4358">
            <v>135650</v>
          </cell>
          <cell r="H4358">
            <v>6416</v>
          </cell>
        </row>
        <row r="4359">
          <cell r="G4359">
            <v>135650</v>
          </cell>
          <cell r="H4359">
            <v>6416</v>
          </cell>
        </row>
        <row r="4360">
          <cell r="G4360">
            <v>135650</v>
          </cell>
          <cell r="H4360">
            <v>6416</v>
          </cell>
        </row>
        <row r="4361">
          <cell r="G4361">
            <v>135650</v>
          </cell>
          <cell r="H4361">
            <v>6416</v>
          </cell>
        </row>
        <row r="4362">
          <cell r="G4362">
            <v>135650</v>
          </cell>
          <cell r="H4362">
            <v>6416</v>
          </cell>
        </row>
        <row r="4363">
          <cell r="G4363">
            <v>135650</v>
          </cell>
          <cell r="H4363">
            <v>6416</v>
          </cell>
        </row>
        <row r="4364">
          <cell r="G4364">
            <v>135650</v>
          </cell>
          <cell r="H4364">
            <v>6416</v>
          </cell>
        </row>
        <row r="4365">
          <cell r="G4365">
            <v>135650</v>
          </cell>
          <cell r="H4365">
            <v>6416</v>
          </cell>
        </row>
        <row r="4366">
          <cell r="G4366">
            <v>135650</v>
          </cell>
          <cell r="H4366">
            <v>6416</v>
          </cell>
        </row>
        <row r="4367">
          <cell r="G4367">
            <v>135650</v>
          </cell>
          <cell r="H4367">
            <v>6416</v>
          </cell>
        </row>
        <row r="4368">
          <cell r="G4368">
            <v>135650</v>
          </cell>
          <cell r="H4368">
            <v>6416</v>
          </cell>
        </row>
        <row r="4369">
          <cell r="G4369">
            <v>135650</v>
          </cell>
          <cell r="H4369">
            <v>6416</v>
          </cell>
        </row>
        <row r="4370">
          <cell r="G4370">
            <v>135650</v>
          </cell>
          <cell r="H4370">
            <v>6416</v>
          </cell>
        </row>
        <row r="4371">
          <cell r="G4371">
            <v>135650</v>
          </cell>
          <cell r="H4371">
            <v>6416</v>
          </cell>
        </row>
        <row r="4372">
          <cell r="G4372">
            <v>135650</v>
          </cell>
          <cell r="H4372">
            <v>6416</v>
          </cell>
        </row>
        <row r="4373">
          <cell r="G4373">
            <v>135650</v>
          </cell>
          <cell r="H4373">
            <v>6416</v>
          </cell>
        </row>
        <row r="4374">
          <cell r="G4374">
            <v>135650</v>
          </cell>
          <cell r="H4374">
            <v>6416</v>
          </cell>
        </row>
        <row r="4375">
          <cell r="G4375">
            <v>135650</v>
          </cell>
          <cell r="H4375">
            <v>6416</v>
          </cell>
        </row>
        <row r="4376">
          <cell r="G4376">
            <v>135650</v>
          </cell>
          <cell r="H4376">
            <v>6416</v>
          </cell>
        </row>
        <row r="4377">
          <cell r="G4377">
            <v>135650</v>
          </cell>
          <cell r="H4377">
            <v>6416</v>
          </cell>
        </row>
        <row r="4378">
          <cell r="G4378">
            <v>135650</v>
          </cell>
          <cell r="H4378">
            <v>6416</v>
          </cell>
        </row>
        <row r="4379">
          <cell r="G4379">
            <v>135650</v>
          </cell>
          <cell r="H4379">
            <v>6416</v>
          </cell>
        </row>
        <row r="4380">
          <cell r="G4380">
            <v>135650</v>
          </cell>
          <cell r="H4380">
            <v>6416</v>
          </cell>
        </row>
        <row r="4381">
          <cell r="G4381">
            <v>135650</v>
          </cell>
          <cell r="H4381">
            <v>6416</v>
          </cell>
        </row>
        <row r="4382">
          <cell r="G4382">
            <v>135650</v>
          </cell>
          <cell r="H4382">
            <v>6416</v>
          </cell>
        </row>
        <row r="4383">
          <cell r="G4383">
            <v>135650</v>
          </cell>
          <cell r="H4383">
            <v>6416</v>
          </cell>
        </row>
        <row r="4384">
          <cell r="G4384">
            <v>135650</v>
          </cell>
          <cell r="H4384">
            <v>6416</v>
          </cell>
        </row>
        <row r="4385">
          <cell r="G4385">
            <v>135650</v>
          </cell>
          <cell r="H4385">
            <v>6416</v>
          </cell>
        </row>
        <row r="4386">
          <cell r="G4386">
            <v>135650</v>
          </cell>
          <cell r="H4386">
            <v>6416</v>
          </cell>
        </row>
        <row r="4387">
          <cell r="G4387">
            <v>135650</v>
          </cell>
          <cell r="H4387">
            <v>6416</v>
          </cell>
        </row>
        <row r="4388">
          <cell r="G4388">
            <v>135650</v>
          </cell>
          <cell r="H4388">
            <v>6416</v>
          </cell>
        </row>
        <row r="4389">
          <cell r="G4389">
            <v>135650</v>
          </cell>
          <cell r="H4389">
            <v>6416</v>
          </cell>
        </row>
        <row r="4390">
          <cell r="G4390">
            <v>135650</v>
          </cell>
          <cell r="H4390">
            <v>6416</v>
          </cell>
        </row>
        <row r="4391">
          <cell r="G4391">
            <v>135650</v>
          </cell>
          <cell r="H4391">
            <v>6416</v>
          </cell>
        </row>
        <row r="4392">
          <cell r="G4392">
            <v>135650</v>
          </cell>
          <cell r="H4392">
            <v>6416</v>
          </cell>
        </row>
        <row r="4393">
          <cell r="G4393">
            <v>135650</v>
          </cell>
          <cell r="H4393">
            <v>6416</v>
          </cell>
        </row>
        <row r="4394">
          <cell r="G4394">
            <v>135650</v>
          </cell>
          <cell r="H4394">
            <v>6416</v>
          </cell>
        </row>
        <row r="4395">
          <cell r="G4395">
            <v>135650</v>
          </cell>
          <cell r="H4395">
            <v>6416</v>
          </cell>
        </row>
        <row r="4396">
          <cell r="G4396">
            <v>135650</v>
          </cell>
          <cell r="H4396">
            <v>6416</v>
          </cell>
        </row>
        <row r="4397">
          <cell r="G4397">
            <v>135650</v>
          </cell>
          <cell r="H4397">
            <v>6416</v>
          </cell>
        </row>
        <row r="4398">
          <cell r="G4398">
            <v>135650</v>
          </cell>
          <cell r="H4398">
            <v>6416</v>
          </cell>
        </row>
        <row r="4399">
          <cell r="G4399">
            <v>135650</v>
          </cell>
          <cell r="H4399">
            <v>6416</v>
          </cell>
        </row>
        <row r="4400">
          <cell r="G4400">
            <v>135650</v>
          </cell>
          <cell r="H4400">
            <v>6416</v>
          </cell>
        </row>
        <row r="4401">
          <cell r="G4401">
            <v>135650</v>
          </cell>
          <cell r="H4401">
            <v>6416</v>
          </cell>
        </row>
        <row r="4402">
          <cell r="G4402">
            <v>135650</v>
          </cell>
          <cell r="H4402">
            <v>6416</v>
          </cell>
        </row>
        <row r="4403">
          <cell r="G4403">
            <v>135650</v>
          </cell>
          <cell r="H4403">
            <v>6416</v>
          </cell>
        </row>
        <row r="4404">
          <cell r="G4404">
            <v>135650</v>
          </cell>
          <cell r="H4404">
            <v>6416</v>
          </cell>
        </row>
        <row r="4405">
          <cell r="G4405">
            <v>135650</v>
          </cell>
          <cell r="H4405">
            <v>6416</v>
          </cell>
        </row>
        <row r="4406">
          <cell r="G4406">
            <v>135650</v>
          </cell>
          <cell r="H4406">
            <v>6416</v>
          </cell>
        </row>
        <row r="4407">
          <cell r="G4407">
            <v>135650</v>
          </cell>
          <cell r="H4407">
            <v>6416</v>
          </cell>
        </row>
        <row r="4408">
          <cell r="G4408">
            <v>135650</v>
          </cell>
          <cell r="H4408">
            <v>6416</v>
          </cell>
        </row>
        <row r="4409">
          <cell r="G4409">
            <v>135650</v>
          </cell>
          <cell r="H4409">
            <v>6416</v>
          </cell>
        </row>
        <row r="4410">
          <cell r="G4410">
            <v>135650</v>
          </cell>
          <cell r="H4410">
            <v>6416</v>
          </cell>
        </row>
        <row r="4411">
          <cell r="G4411">
            <v>135650</v>
          </cell>
          <cell r="H4411">
            <v>6416</v>
          </cell>
        </row>
        <row r="4412">
          <cell r="G4412">
            <v>135650</v>
          </cell>
          <cell r="H4412">
            <v>6416</v>
          </cell>
        </row>
        <row r="4413">
          <cell r="G4413">
            <v>135650</v>
          </cell>
          <cell r="H4413">
            <v>6416</v>
          </cell>
        </row>
        <row r="4414">
          <cell r="G4414">
            <v>135650</v>
          </cell>
          <cell r="H4414">
            <v>6416</v>
          </cell>
        </row>
        <row r="4415">
          <cell r="G4415">
            <v>135650</v>
          </cell>
          <cell r="H4415">
            <v>6416</v>
          </cell>
        </row>
        <row r="4416">
          <cell r="G4416">
            <v>135650</v>
          </cell>
          <cell r="H4416">
            <v>6416</v>
          </cell>
        </row>
        <row r="4417">
          <cell r="G4417">
            <v>135650</v>
          </cell>
          <cell r="H4417">
            <v>6416</v>
          </cell>
        </row>
        <row r="4418">
          <cell r="G4418">
            <v>135650</v>
          </cell>
          <cell r="H4418">
            <v>6416</v>
          </cell>
        </row>
        <row r="4419">
          <cell r="G4419">
            <v>135650</v>
          </cell>
          <cell r="H4419">
            <v>6416</v>
          </cell>
        </row>
        <row r="4420">
          <cell r="G4420">
            <v>135650</v>
          </cell>
          <cell r="H4420">
            <v>6416</v>
          </cell>
        </row>
        <row r="4421">
          <cell r="G4421">
            <v>135650</v>
          </cell>
          <cell r="H4421">
            <v>6416</v>
          </cell>
        </row>
        <row r="4422">
          <cell r="G4422">
            <v>135650</v>
          </cell>
          <cell r="H4422">
            <v>6416</v>
          </cell>
        </row>
        <row r="4423">
          <cell r="G4423">
            <v>135650</v>
          </cell>
          <cell r="H4423">
            <v>6416</v>
          </cell>
        </row>
        <row r="4424">
          <cell r="G4424">
            <v>135650</v>
          </cell>
          <cell r="H4424">
            <v>6416</v>
          </cell>
        </row>
        <row r="4425">
          <cell r="G4425">
            <v>135650</v>
          </cell>
          <cell r="H4425">
            <v>6416</v>
          </cell>
        </row>
        <row r="4426">
          <cell r="G4426">
            <v>135650</v>
          </cell>
          <cell r="H4426">
            <v>6416</v>
          </cell>
        </row>
        <row r="4427">
          <cell r="G4427">
            <v>135650</v>
          </cell>
          <cell r="H4427">
            <v>6416</v>
          </cell>
        </row>
        <row r="4428">
          <cell r="G4428">
            <v>135650</v>
          </cell>
          <cell r="H4428">
            <v>6416</v>
          </cell>
        </row>
        <row r="4429">
          <cell r="G4429">
            <v>135650</v>
          </cell>
          <cell r="H4429">
            <v>6416</v>
          </cell>
        </row>
        <row r="4430">
          <cell r="G4430">
            <v>135650</v>
          </cell>
          <cell r="H4430">
            <v>6416</v>
          </cell>
        </row>
        <row r="4431">
          <cell r="G4431">
            <v>135650</v>
          </cell>
          <cell r="H4431">
            <v>6416</v>
          </cell>
        </row>
        <row r="4432">
          <cell r="G4432">
            <v>135650</v>
          </cell>
          <cell r="H4432">
            <v>6416</v>
          </cell>
        </row>
        <row r="4433">
          <cell r="G4433">
            <v>135650</v>
          </cell>
          <cell r="H4433">
            <v>6416</v>
          </cell>
        </row>
        <row r="4434">
          <cell r="G4434">
            <v>135650</v>
          </cell>
          <cell r="H4434">
            <v>6416</v>
          </cell>
        </row>
        <row r="4435">
          <cell r="G4435">
            <v>135650</v>
          </cell>
          <cell r="H4435">
            <v>6416</v>
          </cell>
        </row>
        <row r="4436">
          <cell r="G4436">
            <v>135650</v>
          </cell>
          <cell r="H4436">
            <v>6416</v>
          </cell>
        </row>
        <row r="4437">
          <cell r="G4437">
            <v>135650</v>
          </cell>
          <cell r="H4437">
            <v>6416</v>
          </cell>
        </row>
        <row r="4438">
          <cell r="G4438">
            <v>135650</v>
          </cell>
          <cell r="H4438">
            <v>6416</v>
          </cell>
        </row>
        <row r="4439">
          <cell r="G4439">
            <v>135650</v>
          </cell>
          <cell r="H4439">
            <v>6416</v>
          </cell>
        </row>
        <row r="4440">
          <cell r="G4440">
            <v>135648</v>
          </cell>
          <cell r="H4440">
            <v>6442</v>
          </cell>
        </row>
        <row r="4441">
          <cell r="G4441">
            <v>135648</v>
          </cell>
          <cell r="H4441">
            <v>6442</v>
          </cell>
        </row>
        <row r="4442">
          <cell r="G4442">
            <v>135648</v>
          </cell>
          <cell r="H4442">
            <v>6442</v>
          </cell>
        </row>
        <row r="4443">
          <cell r="G4443">
            <v>135648</v>
          </cell>
          <cell r="H4443">
            <v>6442</v>
          </cell>
        </row>
        <row r="4444">
          <cell r="G4444">
            <v>135648</v>
          </cell>
          <cell r="H4444">
            <v>6442</v>
          </cell>
        </row>
        <row r="4445">
          <cell r="G4445">
            <v>135648</v>
          </cell>
          <cell r="H4445">
            <v>6442</v>
          </cell>
        </row>
        <row r="4446">
          <cell r="G4446">
            <v>135648</v>
          </cell>
          <cell r="H4446">
            <v>6442</v>
          </cell>
        </row>
        <row r="4447">
          <cell r="G4447">
            <v>135648</v>
          </cell>
          <cell r="H4447">
            <v>6442</v>
          </cell>
        </row>
        <row r="4448">
          <cell r="G4448">
            <v>135648</v>
          </cell>
          <cell r="H4448">
            <v>6442</v>
          </cell>
        </row>
        <row r="4449">
          <cell r="G4449">
            <v>135648</v>
          </cell>
          <cell r="H4449">
            <v>6442</v>
          </cell>
        </row>
        <row r="4450">
          <cell r="G4450">
            <v>135648</v>
          </cell>
          <cell r="H4450">
            <v>6442</v>
          </cell>
        </row>
        <row r="4451">
          <cell r="G4451">
            <v>135648</v>
          </cell>
          <cell r="H4451">
            <v>6442</v>
          </cell>
        </row>
        <row r="4452">
          <cell r="G4452">
            <v>135648</v>
          </cell>
          <cell r="H4452">
            <v>6442</v>
          </cell>
        </row>
        <row r="4453">
          <cell r="G4453">
            <v>135648</v>
          </cell>
          <cell r="H4453">
            <v>6442</v>
          </cell>
        </row>
        <row r="4454">
          <cell r="G4454">
            <v>135648</v>
          </cell>
          <cell r="H4454">
            <v>6442</v>
          </cell>
        </row>
        <row r="4455">
          <cell r="G4455">
            <v>135648</v>
          </cell>
          <cell r="H4455">
            <v>6442</v>
          </cell>
        </row>
        <row r="4456">
          <cell r="G4456">
            <v>135648</v>
          </cell>
          <cell r="H4456">
            <v>6442</v>
          </cell>
        </row>
        <row r="4457">
          <cell r="G4457">
            <v>135648</v>
          </cell>
          <cell r="H4457">
            <v>6442</v>
          </cell>
        </row>
        <row r="4458">
          <cell r="G4458">
            <v>135648</v>
          </cell>
          <cell r="H4458">
            <v>6442</v>
          </cell>
        </row>
        <row r="4459">
          <cell r="G4459">
            <v>135648</v>
          </cell>
          <cell r="H4459">
            <v>6442</v>
          </cell>
        </row>
        <row r="4460">
          <cell r="G4460">
            <v>135648</v>
          </cell>
          <cell r="H4460">
            <v>6442</v>
          </cell>
        </row>
        <row r="4461">
          <cell r="G4461">
            <v>135648</v>
          </cell>
          <cell r="H4461">
            <v>6442</v>
          </cell>
        </row>
        <row r="4462">
          <cell r="G4462">
            <v>135648</v>
          </cell>
          <cell r="H4462">
            <v>6442</v>
          </cell>
        </row>
        <row r="4463">
          <cell r="G4463">
            <v>135648</v>
          </cell>
          <cell r="H4463">
            <v>6442</v>
          </cell>
        </row>
        <row r="4464">
          <cell r="G4464">
            <v>135648</v>
          </cell>
          <cell r="H4464">
            <v>6442</v>
          </cell>
        </row>
        <row r="4465">
          <cell r="G4465">
            <v>135648</v>
          </cell>
          <cell r="H4465">
            <v>6442</v>
          </cell>
        </row>
        <row r="4466">
          <cell r="G4466">
            <v>135648</v>
          </cell>
          <cell r="H4466">
            <v>6442</v>
          </cell>
        </row>
        <row r="4467">
          <cell r="G4467">
            <v>135648</v>
          </cell>
          <cell r="H4467">
            <v>6442</v>
          </cell>
        </row>
        <row r="4468">
          <cell r="G4468">
            <v>135648</v>
          </cell>
          <cell r="H4468">
            <v>6442</v>
          </cell>
        </row>
        <row r="4469">
          <cell r="G4469">
            <v>135648</v>
          </cell>
          <cell r="H4469">
            <v>6442</v>
          </cell>
        </row>
        <row r="4470">
          <cell r="G4470">
            <v>135648</v>
          </cell>
          <cell r="H4470">
            <v>6442</v>
          </cell>
        </row>
        <row r="4471">
          <cell r="G4471">
            <v>135648</v>
          </cell>
          <cell r="H4471">
            <v>6442</v>
          </cell>
        </row>
        <row r="4472">
          <cell r="G4472">
            <v>135648</v>
          </cell>
          <cell r="H4472">
            <v>6442</v>
          </cell>
        </row>
        <row r="4473">
          <cell r="G4473">
            <v>135648</v>
          </cell>
          <cell r="H4473">
            <v>6442</v>
          </cell>
        </row>
        <row r="4474">
          <cell r="G4474">
            <v>135648</v>
          </cell>
          <cell r="H4474">
            <v>6442</v>
          </cell>
        </row>
        <row r="4475">
          <cell r="G4475">
            <v>135648</v>
          </cell>
          <cell r="H4475">
            <v>6442</v>
          </cell>
        </row>
        <row r="4476">
          <cell r="G4476">
            <v>135648</v>
          </cell>
          <cell r="H4476">
            <v>6442</v>
          </cell>
        </row>
        <row r="4477">
          <cell r="G4477">
            <v>135648</v>
          </cell>
          <cell r="H4477">
            <v>6442</v>
          </cell>
        </row>
        <row r="4478">
          <cell r="G4478">
            <v>135648</v>
          </cell>
          <cell r="H4478">
            <v>6442</v>
          </cell>
        </row>
        <row r="4479">
          <cell r="G4479">
            <v>135648</v>
          </cell>
          <cell r="H4479">
            <v>6442</v>
          </cell>
        </row>
        <row r="4480">
          <cell r="G4480">
            <v>135648</v>
          </cell>
          <cell r="H4480">
            <v>6442</v>
          </cell>
        </row>
        <row r="4481">
          <cell r="G4481">
            <v>135648</v>
          </cell>
          <cell r="H4481">
            <v>6442</v>
          </cell>
        </row>
        <row r="4482">
          <cell r="G4482">
            <v>135648</v>
          </cell>
          <cell r="H4482">
            <v>6442</v>
          </cell>
        </row>
        <row r="4483">
          <cell r="G4483">
            <v>135648</v>
          </cell>
          <cell r="H4483">
            <v>6442</v>
          </cell>
        </row>
        <row r="4484">
          <cell r="G4484">
            <v>135648</v>
          </cell>
          <cell r="H4484">
            <v>6442</v>
          </cell>
        </row>
        <row r="4485">
          <cell r="G4485">
            <v>135648</v>
          </cell>
          <cell r="H4485">
            <v>6442</v>
          </cell>
        </row>
        <row r="4486">
          <cell r="G4486">
            <v>135648</v>
          </cell>
          <cell r="H4486">
            <v>6442</v>
          </cell>
        </row>
        <row r="4487">
          <cell r="G4487">
            <v>135648</v>
          </cell>
          <cell r="H4487">
            <v>6442</v>
          </cell>
        </row>
        <row r="4488">
          <cell r="G4488">
            <v>135648</v>
          </cell>
          <cell r="H4488">
            <v>6442</v>
          </cell>
        </row>
        <row r="4489">
          <cell r="G4489">
            <v>135648</v>
          </cell>
          <cell r="H4489">
            <v>6442</v>
          </cell>
        </row>
        <row r="4490">
          <cell r="G4490">
            <v>135648</v>
          </cell>
          <cell r="H4490">
            <v>6442</v>
          </cell>
        </row>
        <row r="4491">
          <cell r="G4491">
            <v>135648</v>
          </cell>
          <cell r="H4491">
            <v>6442</v>
          </cell>
        </row>
        <row r="4492">
          <cell r="G4492">
            <v>135648</v>
          </cell>
          <cell r="H4492">
            <v>6442</v>
          </cell>
        </row>
        <row r="4493">
          <cell r="G4493">
            <v>135648</v>
          </cell>
          <cell r="H4493">
            <v>6442</v>
          </cell>
        </row>
        <row r="4494">
          <cell r="G4494">
            <v>135648</v>
          </cell>
          <cell r="H4494">
            <v>6442</v>
          </cell>
        </row>
        <row r="4495">
          <cell r="G4495">
            <v>135648</v>
          </cell>
          <cell r="H4495">
            <v>6442</v>
          </cell>
        </row>
        <row r="4496">
          <cell r="G4496">
            <v>135648</v>
          </cell>
          <cell r="H4496">
            <v>6442</v>
          </cell>
        </row>
        <row r="4497">
          <cell r="G4497">
            <v>135648</v>
          </cell>
          <cell r="H4497">
            <v>6442</v>
          </cell>
        </row>
        <row r="4498">
          <cell r="G4498">
            <v>135648</v>
          </cell>
          <cell r="H4498">
            <v>6442</v>
          </cell>
        </row>
        <row r="4499">
          <cell r="G4499">
            <v>135648</v>
          </cell>
          <cell r="H4499">
            <v>6442</v>
          </cell>
        </row>
        <row r="4500">
          <cell r="G4500">
            <v>135648</v>
          </cell>
          <cell r="H4500">
            <v>6442</v>
          </cell>
        </row>
        <row r="4501">
          <cell r="G4501">
            <v>135648</v>
          </cell>
          <cell r="H4501">
            <v>6442</v>
          </cell>
        </row>
        <row r="4502">
          <cell r="G4502">
            <v>135648</v>
          </cell>
          <cell r="H4502">
            <v>6442</v>
          </cell>
        </row>
        <row r="4503">
          <cell r="G4503">
            <v>135648</v>
          </cell>
          <cell r="H4503">
            <v>6442</v>
          </cell>
        </row>
        <row r="4504">
          <cell r="G4504">
            <v>135648</v>
          </cell>
          <cell r="H4504">
            <v>6442</v>
          </cell>
        </row>
        <row r="4505">
          <cell r="G4505">
            <v>135648</v>
          </cell>
          <cell r="H4505">
            <v>6442</v>
          </cell>
        </row>
        <row r="4506">
          <cell r="G4506">
            <v>135648</v>
          </cell>
          <cell r="H4506">
            <v>6442</v>
          </cell>
        </row>
        <row r="4507">
          <cell r="G4507">
            <v>135648</v>
          </cell>
          <cell r="H4507">
            <v>6442</v>
          </cell>
        </row>
        <row r="4508">
          <cell r="G4508">
            <v>135648</v>
          </cell>
          <cell r="H4508">
            <v>6442</v>
          </cell>
        </row>
        <row r="4509">
          <cell r="G4509">
            <v>135648</v>
          </cell>
          <cell r="H4509">
            <v>6442</v>
          </cell>
        </row>
        <row r="4510">
          <cell r="G4510">
            <v>135648</v>
          </cell>
          <cell r="H4510">
            <v>6442</v>
          </cell>
        </row>
        <row r="4511">
          <cell r="G4511">
            <v>135648</v>
          </cell>
          <cell r="H4511">
            <v>6442</v>
          </cell>
        </row>
        <row r="4512">
          <cell r="G4512">
            <v>135648</v>
          </cell>
          <cell r="H4512">
            <v>6442</v>
          </cell>
        </row>
        <row r="4513">
          <cell r="G4513">
            <v>135648</v>
          </cell>
          <cell r="H4513">
            <v>6442</v>
          </cell>
        </row>
        <row r="4514">
          <cell r="G4514">
            <v>135648</v>
          </cell>
          <cell r="H4514">
            <v>6442</v>
          </cell>
        </row>
        <row r="4515">
          <cell r="G4515">
            <v>135648</v>
          </cell>
          <cell r="H4515">
            <v>6442</v>
          </cell>
        </row>
        <row r="4516">
          <cell r="G4516">
            <v>135648</v>
          </cell>
          <cell r="H4516">
            <v>6442</v>
          </cell>
        </row>
        <row r="4517">
          <cell r="G4517">
            <v>135648</v>
          </cell>
          <cell r="H4517">
            <v>6442</v>
          </cell>
        </row>
        <row r="4518">
          <cell r="G4518">
            <v>135648</v>
          </cell>
          <cell r="H4518">
            <v>6442</v>
          </cell>
        </row>
        <row r="4519">
          <cell r="G4519">
            <v>135648</v>
          </cell>
          <cell r="H4519">
            <v>6442</v>
          </cell>
        </row>
        <row r="4520">
          <cell r="G4520">
            <v>135648</v>
          </cell>
          <cell r="H4520">
            <v>6442</v>
          </cell>
        </row>
        <row r="4521">
          <cell r="G4521">
            <v>135648</v>
          </cell>
          <cell r="H4521">
            <v>6442</v>
          </cell>
        </row>
        <row r="4522">
          <cell r="G4522">
            <v>135648</v>
          </cell>
          <cell r="H4522">
            <v>6442</v>
          </cell>
        </row>
        <row r="4523">
          <cell r="G4523">
            <v>135648</v>
          </cell>
          <cell r="H4523">
            <v>6442</v>
          </cell>
        </row>
        <row r="4524">
          <cell r="G4524">
            <v>135648</v>
          </cell>
          <cell r="H4524">
            <v>6442</v>
          </cell>
        </row>
        <row r="4525">
          <cell r="G4525">
            <v>135648</v>
          </cell>
          <cell r="H4525">
            <v>6442</v>
          </cell>
        </row>
        <row r="4526">
          <cell r="G4526">
            <v>135648</v>
          </cell>
          <cell r="H4526">
            <v>6442</v>
          </cell>
        </row>
        <row r="4527">
          <cell r="G4527">
            <v>135648</v>
          </cell>
          <cell r="H4527">
            <v>6442</v>
          </cell>
        </row>
        <row r="4528">
          <cell r="G4528">
            <v>135648</v>
          </cell>
          <cell r="H4528">
            <v>6442</v>
          </cell>
        </row>
        <row r="4529">
          <cell r="G4529">
            <v>135648</v>
          </cell>
          <cell r="H4529">
            <v>6442</v>
          </cell>
        </row>
        <row r="4530">
          <cell r="G4530">
            <v>135648</v>
          </cell>
          <cell r="H4530">
            <v>6442</v>
          </cell>
        </row>
        <row r="4531">
          <cell r="G4531">
            <v>135648</v>
          </cell>
          <cell r="H4531">
            <v>6442</v>
          </cell>
        </row>
        <row r="4532">
          <cell r="G4532">
            <v>135648</v>
          </cell>
          <cell r="H4532">
            <v>6442</v>
          </cell>
        </row>
        <row r="4533">
          <cell r="G4533">
            <v>135648</v>
          </cell>
          <cell r="H4533">
            <v>6442</v>
          </cell>
        </row>
        <row r="4534">
          <cell r="G4534">
            <v>135648</v>
          </cell>
          <cell r="H4534">
            <v>6442</v>
          </cell>
        </row>
        <row r="4535">
          <cell r="G4535">
            <v>135648</v>
          </cell>
          <cell r="H4535">
            <v>6442</v>
          </cell>
        </row>
        <row r="4536">
          <cell r="G4536">
            <v>135648</v>
          </cell>
          <cell r="H4536">
            <v>6442</v>
          </cell>
        </row>
        <row r="4537">
          <cell r="G4537">
            <v>135648</v>
          </cell>
          <cell r="H4537">
            <v>6442</v>
          </cell>
        </row>
        <row r="4538">
          <cell r="G4538">
            <v>135648</v>
          </cell>
          <cell r="H4538">
            <v>6442</v>
          </cell>
        </row>
        <row r="4539">
          <cell r="G4539">
            <v>135648</v>
          </cell>
          <cell r="H4539">
            <v>6442</v>
          </cell>
        </row>
        <row r="4540">
          <cell r="G4540">
            <v>135648</v>
          </cell>
          <cell r="H4540">
            <v>6442</v>
          </cell>
        </row>
        <row r="4541">
          <cell r="G4541">
            <v>135648</v>
          </cell>
          <cell r="H4541">
            <v>6442</v>
          </cell>
        </row>
        <row r="4542">
          <cell r="G4542">
            <v>135648</v>
          </cell>
          <cell r="H4542">
            <v>6442</v>
          </cell>
        </row>
        <row r="4543">
          <cell r="G4543">
            <v>135648</v>
          </cell>
          <cell r="H4543">
            <v>6442</v>
          </cell>
        </row>
        <row r="4544">
          <cell r="G4544">
            <v>135648</v>
          </cell>
          <cell r="H4544">
            <v>6442</v>
          </cell>
        </row>
        <row r="4545">
          <cell r="G4545">
            <v>135648</v>
          </cell>
          <cell r="H4545">
            <v>6442</v>
          </cell>
        </row>
        <row r="4546">
          <cell r="G4546">
            <v>135648</v>
          </cell>
          <cell r="H4546">
            <v>6442</v>
          </cell>
        </row>
        <row r="4547">
          <cell r="G4547">
            <v>135648</v>
          </cell>
          <cell r="H4547">
            <v>6442</v>
          </cell>
        </row>
        <row r="4548">
          <cell r="G4548">
            <v>135648</v>
          </cell>
          <cell r="H4548">
            <v>6442</v>
          </cell>
        </row>
        <row r="4549">
          <cell r="G4549">
            <v>135648</v>
          </cell>
          <cell r="H4549">
            <v>6442</v>
          </cell>
        </row>
        <row r="4550">
          <cell r="G4550">
            <v>135648</v>
          </cell>
          <cell r="H4550">
            <v>6442</v>
          </cell>
        </row>
        <row r="4551">
          <cell r="G4551">
            <v>135648</v>
          </cell>
          <cell r="H4551">
            <v>6442</v>
          </cell>
        </row>
        <row r="4552">
          <cell r="G4552">
            <v>135648</v>
          </cell>
          <cell r="H4552">
            <v>6442</v>
          </cell>
        </row>
        <row r="4553">
          <cell r="G4553">
            <v>135648</v>
          </cell>
          <cell r="H4553">
            <v>6442</v>
          </cell>
        </row>
        <row r="4554">
          <cell r="G4554">
            <v>135648</v>
          </cell>
          <cell r="H4554">
            <v>6442</v>
          </cell>
        </row>
        <row r="4555">
          <cell r="G4555">
            <v>135648</v>
          </cell>
          <cell r="H4555">
            <v>6442</v>
          </cell>
        </row>
        <row r="4556">
          <cell r="G4556">
            <v>135648</v>
          </cell>
          <cell r="H4556">
            <v>6442</v>
          </cell>
        </row>
        <row r="4557">
          <cell r="G4557">
            <v>135648</v>
          </cell>
          <cell r="H4557">
            <v>6442</v>
          </cell>
        </row>
        <row r="4558">
          <cell r="G4558">
            <v>135648</v>
          </cell>
          <cell r="H4558">
            <v>6442</v>
          </cell>
        </row>
        <row r="4559">
          <cell r="G4559">
            <v>135648</v>
          </cell>
          <cell r="H4559">
            <v>6442</v>
          </cell>
        </row>
        <row r="4560">
          <cell r="G4560">
            <v>135648</v>
          </cell>
          <cell r="H4560">
            <v>6442</v>
          </cell>
        </row>
        <row r="4561">
          <cell r="G4561">
            <v>135648</v>
          </cell>
          <cell r="H4561">
            <v>6442</v>
          </cell>
        </row>
        <row r="4562">
          <cell r="G4562">
            <v>135648</v>
          </cell>
          <cell r="H4562">
            <v>6442</v>
          </cell>
        </row>
        <row r="4563">
          <cell r="G4563">
            <v>135648</v>
          </cell>
          <cell r="H4563">
            <v>6442</v>
          </cell>
        </row>
        <row r="4564">
          <cell r="G4564">
            <v>135648</v>
          </cell>
          <cell r="H4564">
            <v>6442</v>
          </cell>
        </row>
        <row r="4565">
          <cell r="G4565">
            <v>135648</v>
          </cell>
          <cell r="H4565">
            <v>6442</v>
          </cell>
        </row>
        <row r="4566">
          <cell r="G4566">
            <v>135648</v>
          </cell>
          <cell r="H4566">
            <v>6442</v>
          </cell>
        </row>
        <row r="4567">
          <cell r="G4567">
            <v>135648</v>
          </cell>
          <cell r="H4567">
            <v>6442</v>
          </cell>
        </row>
        <row r="4568">
          <cell r="G4568">
            <v>135648</v>
          </cell>
          <cell r="H4568">
            <v>6442</v>
          </cell>
        </row>
        <row r="4569">
          <cell r="G4569">
            <v>135648</v>
          </cell>
          <cell r="H4569">
            <v>6442</v>
          </cell>
        </row>
        <row r="4570">
          <cell r="G4570">
            <v>135648</v>
          </cell>
          <cell r="H4570">
            <v>6442</v>
          </cell>
        </row>
        <row r="4571">
          <cell r="G4571">
            <v>135648</v>
          </cell>
          <cell r="H4571">
            <v>6442</v>
          </cell>
        </row>
        <row r="4572">
          <cell r="G4572">
            <v>135648</v>
          </cell>
          <cell r="H4572">
            <v>6442</v>
          </cell>
        </row>
        <row r="4573">
          <cell r="G4573">
            <v>135648</v>
          </cell>
          <cell r="H4573">
            <v>6442</v>
          </cell>
        </row>
        <row r="4574">
          <cell r="G4574">
            <v>135648</v>
          </cell>
          <cell r="H4574">
            <v>6442</v>
          </cell>
        </row>
        <row r="4575">
          <cell r="G4575">
            <v>135648</v>
          </cell>
          <cell r="H4575">
            <v>6442</v>
          </cell>
        </row>
        <row r="4576">
          <cell r="G4576">
            <v>135648</v>
          </cell>
          <cell r="H4576">
            <v>6442</v>
          </cell>
        </row>
        <row r="4577">
          <cell r="G4577">
            <v>135648</v>
          </cell>
          <cell r="H4577">
            <v>6442</v>
          </cell>
        </row>
        <row r="4578">
          <cell r="G4578">
            <v>135648</v>
          </cell>
          <cell r="H4578">
            <v>6442</v>
          </cell>
        </row>
        <row r="4579">
          <cell r="G4579">
            <v>135648</v>
          </cell>
          <cell r="H4579">
            <v>6442</v>
          </cell>
        </row>
        <row r="4580">
          <cell r="G4580">
            <v>135648</v>
          </cell>
          <cell r="H4580">
            <v>6442</v>
          </cell>
        </row>
        <row r="4581">
          <cell r="G4581">
            <v>135648</v>
          </cell>
          <cell r="H4581">
            <v>6442</v>
          </cell>
        </row>
        <row r="4582">
          <cell r="G4582">
            <v>135648</v>
          </cell>
          <cell r="H4582">
            <v>6442</v>
          </cell>
        </row>
        <row r="4583">
          <cell r="G4583">
            <v>135648</v>
          </cell>
          <cell r="H4583">
            <v>6442</v>
          </cell>
        </row>
        <row r="4584">
          <cell r="G4584">
            <v>135648</v>
          </cell>
          <cell r="H4584">
            <v>6442</v>
          </cell>
        </row>
        <row r="4585">
          <cell r="G4585">
            <v>135648</v>
          </cell>
          <cell r="H4585">
            <v>6442</v>
          </cell>
        </row>
        <row r="4586">
          <cell r="G4586">
            <v>135648</v>
          </cell>
          <cell r="H4586">
            <v>6442</v>
          </cell>
        </row>
        <row r="4587">
          <cell r="G4587">
            <v>135648</v>
          </cell>
          <cell r="H4587">
            <v>6442</v>
          </cell>
        </row>
        <row r="4588">
          <cell r="G4588">
            <v>135648</v>
          </cell>
          <cell r="H4588">
            <v>6442</v>
          </cell>
        </row>
        <row r="4589">
          <cell r="G4589">
            <v>135648</v>
          </cell>
          <cell r="H4589">
            <v>6442</v>
          </cell>
        </row>
        <row r="4590">
          <cell r="G4590">
            <v>135648</v>
          </cell>
          <cell r="H4590">
            <v>6442</v>
          </cell>
        </row>
        <row r="4591">
          <cell r="G4591">
            <v>135648</v>
          </cell>
          <cell r="H4591">
            <v>6442</v>
          </cell>
        </row>
        <row r="4592">
          <cell r="G4592">
            <v>135648</v>
          </cell>
          <cell r="H4592">
            <v>6442</v>
          </cell>
        </row>
        <row r="4593">
          <cell r="G4593">
            <v>135648</v>
          </cell>
          <cell r="H4593">
            <v>6442</v>
          </cell>
        </row>
        <row r="4594">
          <cell r="G4594">
            <v>135648</v>
          </cell>
          <cell r="H4594">
            <v>6442</v>
          </cell>
        </row>
        <row r="4595">
          <cell r="G4595">
            <v>135648</v>
          </cell>
          <cell r="H4595">
            <v>6442</v>
          </cell>
        </row>
        <row r="4596">
          <cell r="G4596">
            <v>135648</v>
          </cell>
          <cell r="H4596">
            <v>6442</v>
          </cell>
        </row>
        <row r="4597">
          <cell r="G4597">
            <v>135648</v>
          </cell>
          <cell r="H4597">
            <v>6442</v>
          </cell>
        </row>
        <row r="4598">
          <cell r="G4598">
            <v>135648</v>
          </cell>
          <cell r="H4598">
            <v>6442</v>
          </cell>
        </row>
        <row r="4599">
          <cell r="G4599">
            <v>135648</v>
          </cell>
          <cell r="H4599">
            <v>6442</v>
          </cell>
        </row>
        <row r="4600">
          <cell r="G4600">
            <v>135648</v>
          </cell>
          <cell r="H4600">
            <v>6442</v>
          </cell>
        </row>
        <row r="4601">
          <cell r="G4601">
            <v>135648</v>
          </cell>
          <cell r="H4601">
            <v>6442</v>
          </cell>
        </row>
        <row r="4602">
          <cell r="G4602">
            <v>135648</v>
          </cell>
          <cell r="H4602">
            <v>6442</v>
          </cell>
        </row>
        <row r="4603">
          <cell r="G4603">
            <v>135648</v>
          </cell>
          <cell r="H4603">
            <v>6442</v>
          </cell>
        </row>
        <row r="4604">
          <cell r="G4604">
            <v>135648</v>
          </cell>
          <cell r="H4604">
            <v>6442</v>
          </cell>
        </row>
        <row r="4605">
          <cell r="G4605">
            <v>135648</v>
          </cell>
          <cell r="H4605">
            <v>6442</v>
          </cell>
        </row>
        <row r="4606">
          <cell r="G4606">
            <v>135648</v>
          </cell>
          <cell r="H4606">
            <v>6442</v>
          </cell>
        </row>
        <row r="4607">
          <cell r="G4607">
            <v>135648</v>
          </cell>
          <cell r="H4607">
            <v>6442</v>
          </cell>
        </row>
        <row r="4608">
          <cell r="G4608">
            <v>135648</v>
          </cell>
          <cell r="H4608">
            <v>6442</v>
          </cell>
        </row>
        <row r="4609">
          <cell r="G4609">
            <v>135648</v>
          </cell>
          <cell r="H4609">
            <v>6442</v>
          </cell>
        </row>
        <row r="4610">
          <cell r="G4610">
            <v>135648</v>
          </cell>
          <cell r="H4610">
            <v>6442</v>
          </cell>
        </row>
        <row r="4611">
          <cell r="G4611">
            <v>135648</v>
          </cell>
          <cell r="H4611">
            <v>6442</v>
          </cell>
        </row>
        <row r="4612">
          <cell r="G4612">
            <v>135648</v>
          </cell>
          <cell r="H4612">
            <v>6442</v>
          </cell>
        </row>
        <row r="4613">
          <cell r="G4613">
            <v>135648</v>
          </cell>
          <cell r="H4613">
            <v>6442</v>
          </cell>
        </row>
        <row r="4614">
          <cell r="G4614">
            <v>135648</v>
          </cell>
          <cell r="H4614">
            <v>6442</v>
          </cell>
        </row>
        <row r="4615">
          <cell r="G4615">
            <v>135648</v>
          </cell>
          <cell r="H4615">
            <v>6442</v>
          </cell>
        </row>
        <row r="4616">
          <cell r="G4616">
            <v>135651</v>
          </cell>
          <cell r="H4616">
            <v>6397</v>
          </cell>
        </row>
        <row r="4617">
          <cell r="G4617">
            <v>135651</v>
          </cell>
          <cell r="H4617">
            <v>6397</v>
          </cell>
        </row>
        <row r="4618">
          <cell r="G4618">
            <v>135651</v>
          </cell>
          <cell r="H4618">
            <v>6397</v>
          </cell>
        </row>
        <row r="4619">
          <cell r="G4619">
            <v>135651</v>
          </cell>
          <cell r="H4619">
            <v>6397</v>
          </cell>
        </row>
        <row r="4620">
          <cell r="G4620">
            <v>135651</v>
          </cell>
          <cell r="H4620">
            <v>6397</v>
          </cell>
        </row>
        <row r="4621">
          <cell r="G4621">
            <v>135651</v>
          </cell>
          <cell r="H4621">
            <v>6397</v>
          </cell>
        </row>
        <row r="4622">
          <cell r="G4622">
            <v>135651</v>
          </cell>
          <cell r="H4622">
            <v>6397</v>
          </cell>
        </row>
        <row r="4623">
          <cell r="G4623">
            <v>135651</v>
          </cell>
          <cell r="H4623">
            <v>6397</v>
          </cell>
        </row>
        <row r="4624">
          <cell r="G4624">
            <v>135651</v>
          </cell>
          <cell r="H4624">
            <v>6397</v>
          </cell>
        </row>
        <row r="4625">
          <cell r="G4625">
            <v>135651</v>
          </cell>
          <cell r="H4625">
            <v>6397</v>
          </cell>
        </row>
        <row r="4626">
          <cell r="G4626">
            <v>135651</v>
          </cell>
          <cell r="H4626">
            <v>6397</v>
          </cell>
        </row>
        <row r="4627">
          <cell r="G4627">
            <v>135651</v>
          </cell>
          <cell r="H4627">
            <v>6397</v>
          </cell>
        </row>
        <row r="4628">
          <cell r="G4628">
            <v>135651</v>
          </cell>
          <cell r="H4628">
            <v>6397</v>
          </cell>
        </row>
        <row r="4629">
          <cell r="G4629">
            <v>135699</v>
          </cell>
          <cell r="H4629">
            <v>6487</v>
          </cell>
        </row>
        <row r="4630">
          <cell r="G4630">
            <v>135699</v>
          </cell>
          <cell r="H4630">
            <v>6487</v>
          </cell>
        </row>
        <row r="4631">
          <cell r="G4631">
            <v>135699</v>
          </cell>
          <cell r="H4631">
            <v>6487</v>
          </cell>
        </row>
        <row r="4632">
          <cell r="G4632">
            <v>135699</v>
          </cell>
          <cell r="H4632">
            <v>6487</v>
          </cell>
        </row>
        <row r="4633">
          <cell r="G4633">
            <v>135699</v>
          </cell>
          <cell r="H4633">
            <v>6487</v>
          </cell>
        </row>
        <row r="4634">
          <cell r="G4634">
            <v>135699</v>
          </cell>
          <cell r="H4634">
            <v>6487</v>
          </cell>
        </row>
        <row r="4635">
          <cell r="G4635">
            <v>135699</v>
          </cell>
          <cell r="H4635">
            <v>6487</v>
          </cell>
        </row>
        <row r="4636">
          <cell r="G4636">
            <v>135699</v>
          </cell>
          <cell r="H4636">
            <v>6487</v>
          </cell>
        </row>
        <row r="4637">
          <cell r="G4637">
            <v>135699</v>
          </cell>
          <cell r="H4637">
            <v>6487</v>
          </cell>
        </row>
        <row r="4638">
          <cell r="G4638">
            <v>135699</v>
          </cell>
          <cell r="H4638">
            <v>6487</v>
          </cell>
        </row>
        <row r="4639">
          <cell r="G4639">
            <v>135699</v>
          </cell>
          <cell r="H4639">
            <v>6487</v>
          </cell>
        </row>
        <row r="4640">
          <cell r="G4640">
            <v>135699</v>
          </cell>
          <cell r="H4640">
            <v>6487</v>
          </cell>
        </row>
        <row r="4641">
          <cell r="G4641">
            <v>135699</v>
          </cell>
          <cell r="H4641">
            <v>6487</v>
          </cell>
        </row>
        <row r="4642">
          <cell r="G4642">
            <v>135699</v>
          </cell>
          <cell r="H4642">
            <v>6487</v>
          </cell>
        </row>
        <row r="4643">
          <cell r="G4643">
            <v>135699</v>
          </cell>
          <cell r="H4643">
            <v>6487</v>
          </cell>
        </row>
        <row r="4644">
          <cell r="G4644">
            <v>135699</v>
          </cell>
          <cell r="H4644">
            <v>6487</v>
          </cell>
        </row>
        <row r="4645">
          <cell r="G4645">
            <v>135699</v>
          </cell>
          <cell r="H4645">
            <v>6487</v>
          </cell>
        </row>
        <row r="4646">
          <cell r="G4646">
            <v>135699</v>
          </cell>
          <cell r="H4646">
            <v>6487</v>
          </cell>
        </row>
        <row r="4647">
          <cell r="G4647">
            <v>135699</v>
          </cell>
          <cell r="H4647">
            <v>6487</v>
          </cell>
        </row>
        <row r="4648">
          <cell r="G4648">
            <v>135699</v>
          </cell>
          <cell r="H4648">
            <v>6487</v>
          </cell>
        </row>
        <row r="4649">
          <cell r="G4649">
            <v>135699</v>
          </cell>
          <cell r="H4649">
            <v>6487</v>
          </cell>
        </row>
        <row r="4650">
          <cell r="G4650">
            <v>135699</v>
          </cell>
          <cell r="H4650">
            <v>6487</v>
          </cell>
        </row>
        <row r="4651">
          <cell r="G4651">
            <v>135699</v>
          </cell>
          <cell r="H4651">
            <v>6487</v>
          </cell>
        </row>
        <row r="4652">
          <cell r="G4652">
            <v>135699</v>
          </cell>
          <cell r="H4652">
            <v>6487</v>
          </cell>
        </row>
        <row r="4653">
          <cell r="G4653">
            <v>135699</v>
          </cell>
          <cell r="H4653">
            <v>6487</v>
          </cell>
        </row>
        <row r="4654">
          <cell r="G4654">
            <v>135699</v>
          </cell>
          <cell r="H4654">
            <v>6487</v>
          </cell>
        </row>
        <row r="4655">
          <cell r="G4655">
            <v>135699</v>
          </cell>
          <cell r="H4655">
            <v>6487</v>
          </cell>
        </row>
        <row r="4656">
          <cell r="G4656">
            <v>135699</v>
          </cell>
          <cell r="H4656">
            <v>6487</v>
          </cell>
        </row>
        <row r="4657">
          <cell r="G4657">
            <v>135699</v>
          </cell>
          <cell r="H4657">
            <v>6487</v>
          </cell>
        </row>
        <row r="4658">
          <cell r="G4658">
            <v>135699</v>
          </cell>
          <cell r="H4658">
            <v>6487</v>
          </cell>
        </row>
        <row r="4659">
          <cell r="G4659">
            <v>135699</v>
          </cell>
          <cell r="H4659">
            <v>6487</v>
          </cell>
        </row>
        <row r="4660">
          <cell r="G4660">
            <v>135699</v>
          </cell>
          <cell r="H4660">
            <v>6487</v>
          </cell>
        </row>
        <row r="4661">
          <cell r="G4661">
            <v>135699</v>
          </cell>
          <cell r="H4661">
            <v>6487</v>
          </cell>
        </row>
        <row r="4662">
          <cell r="G4662">
            <v>135699</v>
          </cell>
          <cell r="H4662">
            <v>6487</v>
          </cell>
        </row>
        <row r="4663">
          <cell r="G4663">
            <v>135699</v>
          </cell>
          <cell r="H4663">
            <v>6487</v>
          </cell>
        </row>
        <row r="4664">
          <cell r="G4664">
            <v>135699</v>
          </cell>
          <cell r="H4664">
            <v>6487</v>
          </cell>
        </row>
        <row r="4665">
          <cell r="G4665">
            <v>135699</v>
          </cell>
          <cell r="H4665">
            <v>6487</v>
          </cell>
        </row>
        <row r="4666">
          <cell r="G4666">
            <v>135699</v>
          </cell>
          <cell r="H4666">
            <v>6487</v>
          </cell>
        </row>
        <row r="4667">
          <cell r="G4667">
            <v>135699</v>
          </cell>
          <cell r="H4667">
            <v>6487</v>
          </cell>
        </row>
        <row r="4668">
          <cell r="G4668">
            <v>135699</v>
          </cell>
          <cell r="H4668">
            <v>6487</v>
          </cell>
        </row>
        <row r="4669">
          <cell r="G4669">
            <v>135699</v>
          </cell>
          <cell r="H4669">
            <v>6487</v>
          </cell>
        </row>
        <row r="4670">
          <cell r="G4670">
            <v>135699</v>
          </cell>
          <cell r="H4670">
            <v>6487</v>
          </cell>
        </row>
        <row r="4671">
          <cell r="G4671">
            <v>135699</v>
          </cell>
          <cell r="H4671">
            <v>6487</v>
          </cell>
        </row>
        <row r="4672">
          <cell r="G4672">
            <v>135699</v>
          </cell>
          <cell r="H4672">
            <v>6487</v>
          </cell>
        </row>
        <row r="4673">
          <cell r="G4673">
            <v>135699</v>
          </cell>
          <cell r="H4673">
            <v>6487</v>
          </cell>
        </row>
        <row r="4674">
          <cell r="G4674">
            <v>135699</v>
          </cell>
          <cell r="H4674">
            <v>6487</v>
          </cell>
        </row>
        <row r="4675">
          <cell r="G4675">
            <v>135699</v>
          </cell>
          <cell r="H4675">
            <v>6487</v>
          </cell>
        </row>
        <row r="4676">
          <cell r="G4676">
            <v>135699</v>
          </cell>
          <cell r="H4676">
            <v>6487</v>
          </cell>
        </row>
        <row r="4677">
          <cell r="G4677">
            <v>135699</v>
          </cell>
          <cell r="H4677">
            <v>6487</v>
          </cell>
        </row>
        <row r="4678">
          <cell r="G4678">
            <v>135699</v>
          </cell>
          <cell r="H4678">
            <v>6487</v>
          </cell>
        </row>
        <row r="4679">
          <cell r="G4679">
            <v>135699</v>
          </cell>
          <cell r="H4679">
            <v>6487</v>
          </cell>
        </row>
        <row r="4680">
          <cell r="G4680">
            <v>135699</v>
          </cell>
          <cell r="H4680">
            <v>6487</v>
          </cell>
        </row>
        <row r="4681">
          <cell r="G4681">
            <v>135699</v>
          </cell>
          <cell r="H4681">
            <v>6487</v>
          </cell>
        </row>
        <row r="4682">
          <cell r="G4682">
            <v>135699</v>
          </cell>
          <cell r="H4682">
            <v>6487</v>
          </cell>
        </row>
        <row r="4683">
          <cell r="G4683">
            <v>135699</v>
          </cell>
          <cell r="H4683">
            <v>6487</v>
          </cell>
        </row>
        <row r="4684">
          <cell r="G4684">
            <v>135699</v>
          </cell>
          <cell r="H4684">
            <v>6487</v>
          </cell>
        </row>
        <row r="4685">
          <cell r="G4685">
            <v>135699</v>
          </cell>
          <cell r="H4685">
            <v>6487</v>
          </cell>
        </row>
        <row r="4686">
          <cell r="G4686">
            <v>135699</v>
          </cell>
          <cell r="H4686">
            <v>6487</v>
          </cell>
        </row>
        <row r="4687">
          <cell r="G4687">
            <v>135699</v>
          </cell>
          <cell r="H4687">
            <v>6487</v>
          </cell>
        </row>
        <row r="4688">
          <cell r="G4688">
            <v>135699</v>
          </cell>
          <cell r="H4688">
            <v>6487</v>
          </cell>
        </row>
        <row r="4689">
          <cell r="G4689">
            <v>135699</v>
          </cell>
          <cell r="H4689">
            <v>6487</v>
          </cell>
        </row>
        <row r="4690">
          <cell r="G4690">
            <v>135699</v>
          </cell>
          <cell r="H4690">
            <v>6487</v>
          </cell>
        </row>
        <row r="4691">
          <cell r="G4691">
            <v>135699</v>
          </cell>
          <cell r="H4691">
            <v>6487</v>
          </cell>
        </row>
        <row r="4692">
          <cell r="G4692">
            <v>135699</v>
          </cell>
          <cell r="H4692">
            <v>6487</v>
          </cell>
        </row>
        <row r="4693">
          <cell r="G4693">
            <v>135699</v>
          </cell>
          <cell r="H4693">
            <v>6487</v>
          </cell>
        </row>
        <row r="4694">
          <cell r="G4694">
            <v>135699</v>
          </cell>
          <cell r="H4694">
            <v>6487</v>
          </cell>
        </row>
        <row r="4695">
          <cell r="G4695">
            <v>135699</v>
          </cell>
          <cell r="H4695">
            <v>6487</v>
          </cell>
        </row>
        <row r="4696">
          <cell r="G4696">
            <v>135699</v>
          </cell>
          <cell r="H4696">
            <v>6487</v>
          </cell>
        </row>
        <row r="4697">
          <cell r="G4697">
            <v>135699</v>
          </cell>
          <cell r="H4697">
            <v>6487</v>
          </cell>
        </row>
        <row r="4698">
          <cell r="G4698">
            <v>135699</v>
          </cell>
          <cell r="H4698">
            <v>6487</v>
          </cell>
        </row>
        <row r="4699">
          <cell r="G4699">
            <v>135699</v>
          </cell>
          <cell r="H4699">
            <v>6487</v>
          </cell>
        </row>
        <row r="4700">
          <cell r="G4700">
            <v>135699</v>
          </cell>
          <cell r="H4700">
            <v>6487</v>
          </cell>
        </row>
        <row r="4701">
          <cell r="G4701">
            <v>135699</v>
          </cell>
          <cell r="H4701">
            <v>6487</v>
          </cell>
        </row>
        <row r="4702">
          <cell r="G4702">
            <v>135699</v>
          </cell>
          <cell r="H4702">
            <v>6487</v>
          </cell>
        </row>
        <row r="4703">
          <cell r="G4703">
            <v>135699</v>
          </cell>
          <cell r="H4703">
            <v>6487</v>
          </cell>
        </row>
        <row r="4704">
          <cell r="G4704">
            <v>135699</v>
          </cell>
          <cell r="H4704">
            <v>6487</v>
          </cell>
        </row>
        <row r="4705">
          <cell r="G4705">
            <v>135699</v>
          </cell>
          <cell r="H4705">
            <v>6487</v>
          </cell>
        </row>
        <row r="4706">
          <cell r="G4706">
            <v>135699</v>
          </cell>
          <cell r="H4706">
            <v>6487</v>
          </cell>
        </row>
        <row r="4707">
          <cell r="G4707">
            <v>135699</v>
          </cell>
          <cell r="H4707">
            <v>6487</v>
          </cell>
        </row>
        <row r="4708">
          <cell r="G4708">
            <v>135699</v>
          </cell>
          <cell r="H4708">
            <v>6487</v>
          </cell>
        </row>
        <row r="4709">
          <cell r="G4709">
            <v>135699</v>
          </cell>
          <cell r="H4709">
            <v>6487</v>
          </cell>
        </row>
        <row r="4710">
          <cell r="G4710">
            <v>135699</v>
          </cell>
          <cell r="H4710">
            <v>6487</v>
          </cell>
        </row>
        <row r="4711">
          <cell r="G4711">
            <v>135699</v>
          </cell>
          <cell r="H4711">
            <v>6487</v>
          </cell>
        </row>
        <row r="4712">
          <cell r="G4712">
            <v>135699</v>
          </cell>
          <cell r="H4712">
            <v>6487</v>
          </cell>
        </row>
        <row r="4713">
          <cell r="G4713">
            <v>135699</v>
          </cell>
          <cell r="H4713">
            <v>6487</v>
          </cell>
        </row>
        <row r="4714">
          <cell r="G4714">
            <v>135699</v>
          </cell>
          <cell r="H4714">
            <v>6487</v>
          </cell>
        </row>
        <row r="4715">
          <cell r="G4715">
            <v>135699</v>
          </cell>
          <cell r="H4715">
            <v>6487</v>
          </cell>
        </row>
        <row r="4716">
          <cell r="G4716">
            <v>135699</v>
          </cell>
          <cell r="H4716">
            <v>6487</v>
          </cell>
        </row>
        <row r="4717">
          <cell r="G4717">
            <v>135699</v>
          </cell>
          <cell r="H4717">
            <v>6487</v>
          </cell>
        </row>
        <row r="4718">
          <cell r="G4718">
            <v>135699</v>
          </cell>
          <cell r="H4718">
            <v>6487</v>
          </cell>
        </row>
        <row r="4719">
          <cell r="G4719">
            <v>135699</v>
          </cell>
          <cell r="H4719">
            <v>6487</v>
          </cell>
        </row>
        <row r="4720">
          <cell r="G4720">
            <v>135699</v>
          </cell>
          <cell r="H4720">
            <v>6487</v>
          </cell>
        </row>
        <row r="4721">
          <cell r="G4721">
            <v>135699</v>
          </cell>
          <cell r="H4721">
            <v>6487</v>
          </cell>
        </row>
        <row r="4722">
          <cell r="G4722">
            <v>135699</v>
          </cell>
          <cell r="H4722">
            <v>6487</v>
          </cell>
        </row>
        <row r="4723">
          <cell r="G4723">
            <v>135699</v>
          </cell>
          <cell r="H4723">
            <v>6487</v>
          </cell>
        </row>
        <row r="4724">
          <cell r="G4724">
            <v>135699</v>
          </cell>
          <cell r="H4724">
            <v>6487</v>
          </cell>
        </row>
        <row r="4725">
          <cell r="G4725">
            <v>135699</v>
          </cell>
          <cell r="H4725">
            <v>6487</v>
          </cell>
        </row>
        <row r="4726">
          <cell r="G4726">
            <v>135699</v>
          </cell>
          <cell r="H4726">
            <v>6487</v>
          </cell>
        </row>
        <row r="4727">
          <cell r="G4727">
            <v>135699</v>
          </cell>
          <cell r="H4727">
            <v>6487</v>
          </cell>
        </row>
        <row r="4728">
          <cell r="G4728">
            <v>135699</v>
          </cell>
          <cell r="H4728">
            <v>6487</v>
          </cell>
        </row>
        <row r="4729">
          <cell r="G4729">
            <v>135699</v>
          </cell>
          <cell r="H4729">
            <v>6487</v>
          </cell>
        </row>
        <row r="4730">
          <cell r="G4730">
            <v>135699</v>
          </cell>
          <cell r="H4730">
            <v>6487</v>
          </cell>
        </row>
        <row r="4731">
          <cell r="G4731">
            <v>135699</v>
          </cell>
          <cell r="H4731">
            <v>6487</v>
          </cell>
        </row>
        <row r="4732">
          <cell r="G4732">
            <v>135699</v>
          </cell>
          <cell r="H4732">
            <v>6487</v>
          </cell>
        </row>
        <row r="4733">
          <cell r="G4733">
            <v>135699</v>
          </cell>
          <cell r="H4733">
            <v>6487</v>
          </cell>
        </row>
        <row r="4734">
          <cell r="G4734">
            <v>135699</v>
          </cell>
          <cell r="H4734">
            <v>6487</v>
          </cell>
        </row>
        <row r="4735">
          <cell r="G4735">
            <v>135699</v>
          </cell>
          <cell r="H4735">
            <v>6487</v>
          </cell>
        </row>
        <row r="4736">
          <cell r="G4736">
            <v>135699</v>
          </cell>
          <cell r="H4736">
            <v>6487</v>
          </cell>
        </row>
        <row r="4737">
          <cell r="G4737">
            <v>135699</v>
          </cell>
          <cell r="H4737">
            <v>6487</v>
          </cell>
        </row>
        <row r="4738">
          <cell r="G4738">
            <v>135699</v>
          </cell>
          <cell r="H4738">
            <v>6487</v>
          </cell>
        </row>
        <row r="4739">
          <cell r="G4739">
            <v>135699</v>
          </cell>
          <cell r="H4739">
            <v>6487</v>
          </cell>
        </row>
        <row r="4740">
          <cell r="G4740">
            <v>135699</v>
          </cell>
          <cell r="H4740">
            <v>6487</v>
          </cell>
        </row>
        <row r="4741">
          <cell r="G4741">
            <v>135699</v>
          </cell>
          <cell r="H4741">
            <v>6487</v>
          </cell>
        </row>
        <row r="4742">
          <cell r="G4742">
            <v>135699</v>
          </cell>
          <cell r="H4742">
            <v>6487</v>
          </cell>
        </row>
        <row r="4743">
          <cell r="G4743">
            <v>135699</v>
          </cell>
          <cell r="H4743">
            <v>6487</v>
          </cell>
        </row>
        <row r="4744">
          <cell r="G4744">
            <v>135699</v>
          </cell>
          <cell r="H4744">
            <v>6487</v>
          </cell>
        </row>
        <row r="4745">
          <cell r="G4745">
            <v>135699</v>
          </cell>
          <cell r="H4745">
            <v>6487</v>
          </cell>
        </row>
        <row r="4746">
          <cell r="G4746">
            <v>135699</v>
          </cell>
          <cell r="H4746">
            <v>6487</v>
          </cell>
        </row>
        <row r="4747">
          <cell r="G4747">
            <v>135699</v>
          </cell>
          <cell r="H4747">
            <v>6487</v>
          </cell>
        </row>
        <row r="4748">
          <cell r="G4748">
            <v>135699</v>
          </cell>
          <cell r="H4748">
            <v>6487</v>
          </cell>
        </row>
        <row r="4749">
          <cell r="G4749">
            <v>135699</v>
          </cell>
          <cell r="H4749">
            <v>6487</v>
          </cell>
        </row>
        <row r="4750">
          <cell r="G4750">
            <v>135699</v>
          </cell>
          <cell r="H4750">
            <v>6487</v>
          </cell>
        </row>
        <row r="4751">
          <cell r="G4751">
            <v>135699</v>
          </cell>
          <cell r="H4751">
            <v>6487</v>
          </cell>
        </row>
        <row r="4752">
          <cell r="G4752">
            <v>135699</v>
          </cell>
          <cell r="H4752">
            <v>6487</v>
          </cell>
        </row>
        <row r="4753">
          <cell r="G4753">
            <v>135699</v>
          </cell>
          <cell r="H4753">
            <v>6487</v>
          </cell>
        </row>
        <row r="4754">
          <cell r="G4754">
            <v>135699</v>
          </cell>
          <cell r="H4754">
            <v>6487</v>
          </cell>
        </row>
        <row r="4755">
          <cell r="G4755">
            <v>135699</v>
          </cell>
          <cell r="H4755">
            <v>6487</v>
          </cell>
        </row>
        <row r="4756">
          <cell r="G4756">
            <v>135699</v>
          </cell>
          <cell r="H4756">
            <v>6487</v>
          </cell>
        </row>
        <row r="4757">
          <cell r="G4757">
            <v>135699</v>
          </cell>
          <cell r="H4757">
            <v>6487</v>
          </cell>
        </row>
        <row r="4758">
          <cell r="G4758">
            <v>135699</v>
          </cell>
          <cell r="H4758">
            <v>6487</v>
          </cell>
        </row>
        <row r="4759">
          <cell r="G4759">
            <v>135699</v>
          </cell>
          <cell r="H4759">
            <v>6487</v>
          </cell>
        </row>
        <row r="4760">
          <cell r="G4760">
            <v>135699</v>
          </cell>
          <cell r="H4760">
            <v>6487</v>
          </cell>
        </row>
        <row r="4761">
          <cell r="G4761">
            <v>135699</v>
          </cell>
          <cell r="H4761">
            <v>6487</v>
          </cell>
        </row>
        <row r="4762">
          <cell r="G4762">
            <v>135699</v>
          </cell>
          <cell r="H4762">
            <v>6487</v>
          </cell>
        </row>
        <row r="4763">
          <cell r="G4763">
            <v>135699</v>
          </cell>
          <cell r="H4763">
            <v>6487</v>
          </cell>
        </row>
        <row r="4764">
          <cell r="G4764">
            <v>135699</v>
          </cell>
          <cell r="H4764">
            <v>6487</v>
          </cell>
        </row>
        <row r="4765">
          <cell r="G4765">
            <v>135699</v>
          </cell>
          <cell r="H4765">
            <v>6487</v>
          </cell>
        </row>
        <row r="4766">
          <cell r="G4766">
            <v>135699</v>
          </cell>
          <cell r="H4766">
            <v>6487</v>
          </cell>
        </row>
        <row r="4767">
          <cell r="G4767">
            <v>135699</v>
          </cell>
          <cell r="H4767">
            <v>6487</v>
          </cell>
        </row>
        <row r="4768">
          <cell r="G4768">
            <v>135699</v>
          </cell>
          <cell r="H4768">
            <v>6487</v>
          </cell>
        </row>
        <row r="4769">
          <cell r="G4769">
            <v>135699</v>
          </cell>
          <cell r="H4769">
            <v>6487</v>
          </cell>
        </row>
        <row r="4770">
          <cell r="G4770">
            <v>135699</v>
          </cell>
          <cell r="H4770">
            <v>6487</v>
          </cell>
        </row>
        <row r="4771">
          <cell r="G4771">
            <v>135699</v>
          </cell>
          <cell r="H4771">
            <v>6487</v>
          </cell>
        </row>
        <row r="4772">
          <cell r="G4772">
            <v>135699</v>
          </cell>
          <cell r="H4772">
            <v>6487</v>
          </cell>
        </row>
        <row r="4773">
          <cell r="G4773">
            <v>135699</v>
          </cell>
          <cell r="H4773">
            <v>6487</v>
          </cell>
        </row>
        <row r="4774">
          <cell r="G4774">
            <v>135699</v>
          </cell>
          <cell r="H4774">
            <v>6487</v>
          </cell>
        </row>
        <row r="4775">
          <cell r="G4775">
            <v>135699</v>
          </cell>
          <cell r="H4775">
            <v>6487</v>
          </cell>
        </row>
        <row r="4776">
          <cell r="G4776">
            <v>135699</v>
          </cell>
          <cell r="H4776">
            <v>6487</v>
          </cell>
        </row>
        <row r="4777">
          <cell r="G4777">
            <v>135699</v>
          </cell>
          <cell r="H4777">
            <v>6487</v>
          </cell>
        </row>
        <row r="4778">
          <cell r="G4778">
            <v>135699</v>
          </cell>
          <cell r="H4778">
            <v>6487</v>
          </cell>
        </row>
        <row r="4779">
          <cell r="G4779">
            <v>135699</v>
          </cell>
          <cell r="H4779">
            <v>6487</v>
          </cell>
        </row>
        <row r="4780">
          <cell r="G4780">
            <v>135699</v>
          </cell>
          <cell r="H4780">
            <v>6487</v>
          </cell>
        </row>
        <row r="4781">
          <cell r="G4781">
            <v>135699</v>
          </cell>
          <cell r="H4781">
            <v>6487</v>
          </cell>
        </row>
        <row r="4782">
          <cell r="G4782">
            <v>135699</v>
          </cell>
          <cell r="H4782">
            <v>6487</v>
          </cell>
        </row>
        <row r="4783">
          <cell r="G4783">
            <v>135699</v>
          </cell>
          <cell r="H4783">
            <v>6487</v>
          </cell>
        </row>
        <row r="4784">
          <cell r="G4784">
            <v>135699</v>
          </cell>
          <cell r="H4784">
            <v>6487</v>
          </cell>
        </row>
        <row r="4785">
          <cell r="G4785">
            <v>135699</v>
          </cell>
          <cell r="H4785">
            <v>6487</v>
          </cell>
        </row>
        <row r="4786">
          <cell r="G4786">
            <v>135699</v>
          </cell>
          <cell r="H4786">
            <v>6487</v>
          </cell>
        </row>
        <row r="4787">
          <cell r="G4787">
            <v>135699</v>
          </cell>
          <cell r="H4787">
            <v>6487</v>
          </cell>
        </row>
        <row r="4788">
          <cell r="G4788">
            <v>135699</v>
          </cell>
          <cell r="H4788">
            <v>6487</v>
          </cell>
        </row>
        <row r="4789">
          <cell r="G4789">
            <v>135699</v>
          </cell>
          <cell r="H4789">
            <v>6487</v>
          </cell>
        </row>
        <row r="4790">
          <cell r="G4790">
            <v>135699</v>
          </cell>
          <cell r="H4790">
            <v>6487</v>
          </cell>
        </row>
        <row r="4791">
          <cell r="G4791">
            <v>135699</v>
          </cell>
          <cell r="H4791">
            <v>6487</v>
          </cell>
        </row>
        <row r="4792">
          <cell r="G4792">
            <v>135699</v>
          </cell>
          <cell r="H4792">
            <v>6487</v>
          </cell>
        </row>
        <row r="4793">
          <cell r="G4793">
            <v>135700</v>
          </cell>
          <cell r="H4793">
            <v>6488</v>
          </cell>
        </row>
        <row r="4794">
          <cell r="G4794">
            <v>135700</v>
          </cell>
          <cell r="H4794">
            <v>6488</v>
          </cell>
        </row>
        <row r="4795">
          <cell r="G4795">
            <v>135700</v>
          </cell>
          <cell r="H4795">
            <v>6488</v>
          </cell>
        </row>
        <row r="4796">
          <cell r="G4796">
            <v>135700</v>
          </cell>
          <cell r="H4796">
            <v>6488</v>
          </cell>
        </row>
        <row r="4797">
          <cell r="G4797">
            <v>135700</v>
          </cell>
          <cell r="H4797">
            <v>6488</v>
          </cell>
        </row>
        <row r="4798">
          <cell r="G4798">
            <v>135700</v>
          </cell>
          <cell r="H4798">
            <v>6488</v>
          </cell>
        </row>
        <row r="4799">
          <cell r="G4799">
            <v>135700</v>
          </cell>
          <cell r="H4799">
            <v>6488</v>
          </cell>
        </row>
        <row r="4800">
          <cell r="G4800">
            <v>135700</v>
          </cell>
          <cell r="H4800">
            <v>6488</v>
          </cell>
        </row>
        <row r="4801">
          <cell r="G4801">
            <v>135700</v>
          </cell>
          <cell r="H4801">
            <v>6488</v>
          </cell>
        </row>
        <row r="4802">
          <cell r="G4802">
            <v>135700</v>
          </cell>
          <cell r="H4802">
            <v>6488</v>
          </cell>
        </row>
        <row r="4803">
          <cell r="G4803">
            <v>135700</v>
          </cell>
          <cell r="H4803">
            <v>6488</v>
          </cell>
        </row>
        <row r="4804">
          <cell r="G4804">
            <v>135700</v>
          </cell>
          <cell r="H4804">
            <v>6488</v>
          </cell>
        </row>
        <row r="4805">
          <cell r="G4805">
            <v>135700</v>
          </cell>
          <cell r="H4805">
            <v>6488</v>
          </cell>
        </row>
        <row r="4806">
          <cell r="G4806">
            <v>135700</v>
          </cell>
          <cell r="H4806">
            <v>6488</v>
          </cell>
        </row>
        <row r="4807">
          <cell r="G4807">
            <v>135700</v>
          </cell>
          <cell r="H4807">
            <v>6488</v>
          </cell>
        </row>
        <row r="4808">
          <cell r="G4808">
            <v>135700</v>
          </cell>
          <cell r="H4808">
            <v>6488</v>
          </cell>
        </row>
        <row r="4809">
          <cell r="G4809">
            <v>135700</v>
          </cell>
          <cell r="H4809">
            <v>6488</v>
          </cell>
        </row>
        <row r="4810">
          <cell r="G4810">
            <v>135700</v>
          </cell>
          <cell r="H4810">
            <v>6488</v>
          </cell>
        </row>
        <row r="4811">
          <cell r="G4811">
            <v>135700</v>
          </cell>
          <cell r="H4811">
            <v>6488</v>
          </cell>
        </row>
        <row r="4812">
          <cell r="G4812">
            <v>135700</v>
          </cell>
          <cell r="H4812">
            <v>6488</v>
          </cell>
        </row>
        <row r="4813">
          <cell r="G4813">
            <v>135700</v>
          </cell>
          <cell r="H4813">
            <v>6488</v>
          </cell>
        </row>
        <row r="4814">
          <cell r="G4814">
            <v>135700</v>
          </cell>
          <cell r="H4814">
            <v>6488</v>
          </cell>
        </row>
        <row r="4815">
          <cell r="G4815">
            <v>135700</v>
          </cell>
          <cell r="H4815">
            <v>6488</v>
          </cell>
        </row>
        <row r="4816">
          <cell r="G4816">
            <v>135700</v>
          </cell>
          <cell r="H4816">
            <v>6488</v>
          </cell>
        </row>
        <row r="4817">
          <cell r="G4817">
            <v>135700</v>
          </cell>
          <cell r="H4817">
            <v>6488</v>
          </cell>
        </row>
        <row r="4818">
          <cell r="G4818">
            <v>135700</v>
          </cell>
          <cell r="H4818">
            <v>6488</v>
          </cell>
        </row>
        <row r="4819">
          <cell r="G4819">
            <v>135700</v>
          </cell>
          <cell r="H4819">
            <v>6488</v>
          </cell>
        </row>
        <row r="4820">
          <cell r="G4820">
            <v>135700</v>
          </cell>
          <cell r="H4820">
            <v>6488</v>
          </cell>
        </row>
        <row r="4821">
          <cell r="G4821">
            <v>135700</v>
          </cell>
          <cell r="H4821">
            <v>6488</v>
          </cell>
        </row>
        <row r="4822">
          <cell r="G4822">
            <v>135700</v>
          </cell>
          <cell r="H4822">
            <v>6488</v>
          </cell>
        </row>
        <row r="4823">
          <cell r="G4823">
            <v>135700</v>
          </cell>
          <cell r="H4823">
            <v>6488</v>
          </cell>
        </row>
        <row r="4824">
          <cell r="G4824">
            <v>135700</v>
          </cell>
          <cell r="H4824">
            <v>6488</v>
          </cell>
        </row>
        <row r="4825">
          <cell r="G4825">
            <v>135700</v>
          </cell>
          <cell r="H4825">
            <v>6488</v>
          </cell>
        </row>
        <row r="4826">
          <cell r="G4826">
            <v>135700</v>
          </cell>
          <cell r="H4826">
            <v>6488</v>
          </cell>
        </row>
        <row r="4827">
          <cell r="G4827">
            <v>135700</v>
          </cell>
          <cell r="H4827">
            <v>6488</v>
          </cell>
        </row>
        <row r="4828">
          <cell r="G4828">
            <v>135700</v>
          </cell>
          <cell r="H4828">
            <v>6488</v>
          </cell>
        </row>
        <row r="4829">
          <cell r="G4829">
            <v>135700</v>
          </cell>
          <cell r="H4829">
            <v>6488</v>
          </cell>
        </row>
        <row r="4830">
          <cell r="G4830">
            <v>135700</v>
          </cell>
          <cell r="H4830">
            <v>6488</v>
          </cell>
        </row>
        <row r="4831">
          <cell r="G4831">
            <v>135700</v>
          </cell>
          <cell r="H4831">
            <v>6488</v>
          </cell>
        </row>
        <row r="4832">
          <cell r="G4832">
            <v>135700</v>
          </cell>
          <cell r="H4832">
            <v>6488</v>
          </cell>
        </row>
        <row r="4833">
          <cell r="G4833">
            <v>135700</v>
          </cell>
          <cell r="H4833">
            <v>6488</v>
          </cell>
        </row>
        <row r="4834">
          <cell r="G4834">
            <v>135700</v>
          </cell>
          <cell r="H4834">
            <v>6488</v>
          </cell>
        </row>
        <row r="4835">
          <cell r="G4835">
            <v>135700</v>
          </cell>
          <cell r="H4835">
            <v>6488</v>
          </cell>
        </row>
        <row r="4836">
          <cell r="G4836">
            <v>135700</v>
          </cell>
          <cell r="H4836">
            <v>6488</v>
          </cell>
        </row>
        <row r="4837">
          <cell r="G4837">
            <v>135700</v>
          </cell>
          <cell r="H4837">
            <v>6488</v>
          </cell>
        </row>
        <row r="4838">
          <cell r="G4838">
            <v>135700</v>
          </cell>
          <cell r="H4838">
            <v>6488</v>
          </cell>
        </row>
        <row r="4839">
          <cell r="G4839">
            <v>135700</v>
          </cell>
          <cell r="H4839">
            <v>6488</v>
          </cell>
        </row>
        <row r="4840">
          <cell r="G4840">
            <v>135700</v>
          </cell>
          <cell r="H4840">
            <v>6488</v>
          </cell>
        </row>
        <row r="4841">
          <cell r="G4841">
            <v>135700</v>
          </cell>
          <cell r="H4841">
            <v>6488</v>
          </cell>
        </row>
        <row r="4842">
          <cell r="G4842">
            <v>135700</v>
          </cell>
          <cell r="H4842">
            <v>6488</v>
          </cell>
        </row>
        <row r="4843">
          <cell r="G4843">
            <v>135700</v>
          </cell>
          <cell r="H4843">
            <v>6488</v>
          </cell>
        </row>
        <row r="4844">
          <cell r="G4844">
            <v>135700</v>
          </cell>
          <cell r="H4844">
            <v>6488</v>
          </cell>
        </row>
        <row r="4845">
          <cell r="G4845">
            <v>135700</v>
          </cell>
          <cell r="H4845">
            <v>6488</v>
          </cell>
        </row>
        <row r="4846">
          <cell r="G4846">
            <v>135700</v>
          </cell>
          <cell r="H4846">
            <v>6488</v>
          </cell>
        </row>
        <row r="4847">
          <cell r="G4847">
            <v>135700</v>
          </cell>
          <cell r="H4847">
            <v>6488</v>
          </cell>
        </row>
        <row r="4848">
          <cell r="G4848">
            <v>135700</v>
          </cell>
          <cell r="H4848">
            <v>6488</v>
          </cell>
        </row>
        <row r="4849">
          <cell r="G4849">
            <v>135700</v>
          </cell>
          <cell r="H4849">
            <v>6488</v>
          </cell>
        </row>
        <row r="4850">
          <cell r="G4850">
            <v>135700</v>
          </cell>
          <cell r="H4850">
            <v>6488</v>
          </cell>
        </row>
        <row r="4851">
          <cell r="G4851">
            <v>135700</v>
          </cell>
          <cell r="H4851">
            <v>6488</v>
          </cell>
        </row>
        <row r="4852">
          <cell r="G4852">
            <v>135700</v>
          </cell>
          <cell r="H4852">
            <v>6488</v>
          </cell>
        </row>
        <row r="4853">
          <cell r="G4853">
            <v>135700</v>
          </cell>
          <cell r="H4853">
            <v>6488</v>
          </cell>
        </row>
        <row r="4854">
          <cell r="G4854">
            <v>135700</v>
          </cell>
          <cell r="H4854">
            <v>6488</v>
          </cell>
        </row>
        <row r="4855">
          <cell r="G4855">
            <v>135700</v>
          </cell>
          <cell r="H4855">
            <v>6488</v>
          </cell>
        </row>
        <row r="4856">
          <cell r="G4856">
            <v>135700</v>
          </cell>
          <cell r="H4856">
            <v>6488</v>
          </cell>
        </row>
        <row r="4857">
          <cell r="G4857">
            <v>135700</v>
          </cell>
          <cell r="H4857">
            <v>6488</v>
          </cell>
        </row>
        <row r="4858">
          <cell r="G4858">
            <v>135700</v>
          </cell>
          <cell r="H4858">
            <v>6488</v>
          </cell>
        </row>
        <row r="4859">
          <cell r="G4859">
            <v>135700</v>
          </cell>
          <cell r="H4859">
            <v>6488</v>
          </cell>
        </row>
        <row r="4860">
          <cell r="G4860">
            <v>135700</v>
          </cell>
          <cell r="H4860">
            <v>6488</v>
          </cell>
        </row>
        <row r="4861">
          <cell r="G4861">
            <v>135700</v>
          </cell>
          <cell r="H4861">
            <v>6488</v>
          </cell>
        </row>
        <row r="4862">
          <cell r="G4862">
            <v>135700</v>
          </cell>
          <cell r="H4862">
            <v>6488</v>
          </cell>
        </row>
        <row r="4863">
          <cell r="G4863">
            <v>135700</v>
          </cell>
          <cell r="H4863">
            <v>6488</v>
          </cell>
        </row>
        <row r="4864">
          <cell r="G4864">
            <v>135700</v>
          </cell>
          <cell r="H4864">
            <v>6488</v>
          </cell>
        </row>
        <row r="4865">
          <cell r="G4865">
            <v>135700</v>
          </cell>
          <cell r="H4865">
            <v>6488</v>
          </cell>
        </row>
        <row r="4866">
          <cell r="G4866">
            <v>135700</v>
          </cell>
          <cell r="H4866">
            <v>6488</v>
          </cell>
        </row>
        <row r="4867">
          <cell r="G4867">
            <v>135700</v>
          </cell>
          <cell r="H4867">
            <v>6488</v>
          </cell>
        </row>
        <row r="4868">
          <cell r="G4868">
            <v>135700</v>
          </cell>
          <cell r="H4868">
            <v>6488</v>
          </cell>
        </row>
        <row r="4869">
          <cell r="G4869">
            <v>135700</v>
          </cell>
          <cell r="H4869">
            <v>6488</v>
          </cell>
        </row>
        <row r="4870">
          <cell r="G4870">
            <v>135700</v>
          </cell>
          <cell r="H4870">
            <v>6488</v>
          </cell>
        </row>
        <row r="4871">
          <cell r="G4871">
            <v>135700</v>
          </cell>
          <cell r="H4871">
            <v>6488</v>
          </cell>
        </row>
        <row r="4872">
          <cell r="G4872">
            <v>135700</v>
          </cell>
          <cell r="H4872">
            <v>6488</v>
          </cell>
        </row>
        <row r="4873">
          <cell r="G4873">
            <v>135700</v>
          </cell>
          <cell r="H4873">
            <v>6488</v>
          </cell>
        </row>
        <row r="4874">
          <cell r="G4874">
            <v>135700</v>
          </cell>
          <cell r="H4874">
            <v>6488</v>
          </cell>
        </row>
        <row r="4875">
          <cell r="G4875">
            <v>135700</v>
          </cell>
          <cell r="H4875">
            <v>6488</v>
          </cell>
        </row>
        <row r="4876">
          <cell r="G4876">
            <v>135700</v>
          </cell>
          <cell r="H4876">
            <v>6488</v>
          </cell>
        </row>
        <row r="4877">
          <cell r="G4877">
            <v>135700</v>
          </cell>
          <cell r="H4877">
            <v>6488</v>
          </cell>
        </row>
        <row r="4878">
          <cell r="G4878">
            <v>135700</v>
          </cell>
          <cell r="H4878">
            <v>6488</v>
          </cell>
        </row>
        <row r="4879">
          <cell r="G4879">
            <v>135700</v>
          </cell>
          <cell r="H4879">
            <v>6488</v>
          </cell>
        </row>
        <row r="4880">
          <cell r="G4880">
            <v>135700</v>
          </cell>
          <cell r="H4880">
            <v>6488</v>
          </cell>
        </row>
        <row r="4881">
          <cell r="G4881">
            <v>135700</v>
          </cell>
          <cell r="H4881">
            <v>6488</v>
          </cell>
        </row>
        <row r="4882">
          <cell r="G4882">
            <v>135700</v>
          </cell>
          <cell r="H4882">
            <v>6488</v>
          </cell>
        </row>
        <row r="4883">
          <cell r="G4883">
            <v>135700</v>
          </cell>
          <cell r="H4883">
            <v>6488</v>
          </cell>
        </row>
        <row r="4884">
          <cell r="G4884">
            <v>135700</v>
          </cell>
          <cell r="H4884">
            <v>6488</v>
          </cell>
        </row>
        <row r="4885">
          <cell r="G4885">
            <v>135700</v>
          </cell>
          <cell r="H4885">
            <v>6488</v>
          </cell>
        </row>
        <row r="4886">
          <cell r="G4886">
            <v>135700</v>
          </cell>
          <cell r="H4886">
            <v>6488</v>
          </cell>
        </row>
        <row r="4887">
          <cell r="G4887">
            <v>135700</v>
          </cell>
          <cell r="H4887">
            <v>6488</v>
          </cell>
        </row>
        <row r="4888">
          <cell r="G4888">
            <v>135700</v>
          </cell>
          <cell r="H4888">
            <v>6488</v>
          </cell>
        </row>
        <row r="4889">
          <cell r="G4889">
            <v>135700</v>
          </cell>
          <cell r="H4889">
            <v>6488</v>
          </cell>
        </row>
        <row r="4890">
          <cell r="G4890">
            <v>135700</v>
          </cell>
          <cell r="H4890">
            <v>6488</v>
          </cell>
        </row>
        <row r="4891">
          <cell r="G4891">
            <v>135700</v>
          </cell>
          <cell r="H4891">
            <v>6488</v>
          </cell>
        </row>
        <row r="4892">
          <cell r="G4892">
            <v>135700</v>
          </cell>
          <cell r="H4892">
            <v>6488</v>
          </cell>
        </row>
        <row r="4893">
          <cell r="G4893">
            <v>135700</v>
          </cell>
          <cell r="H4893">
            <v>6488</v>
          </cell>
        </row>
        <row r="4894">
          <cell r="G4894">
            <v>135700</v>
          </cell>
          <cell r="H4894">
            <v>6488</v>
          </cell>
        </row>
        <row r="4895">
          <cell r="G4895">
            <v>135700</v>
          </cell>
          <cell r="H4895">
            <v>6488</v>
          </cell>
        </row>
        <row r="4896">
          <cell r="G4896">
            <v>135700</v>
          </cell>
          <cell r="H4896">
            <v>6488</v>
          </cell>
        </row>
        <row r="4897">
          <cell r="G4897">
            <v>135700</v>
          </cell>
          <cell r="H4897">
            <v>6488</v>
          </cell>
        </row>
        <row r="4898">
          <cell r="G4898">
            <v>135700</v>
          </cell>
          <cell r="H4898">
            <v>6488</v>
          </cell>
        </row>
        <row r="4899">
          <cell r="G4899">
            <v>135700</v>
          </cell>
          <cell r="H4899">
            <v>6488</v>
          </cell>
        </row>
        <row r="4900">
          <cell r="G4900">
            <v>135700</v>
          </cell>
          <cell r="H4900">
            <v>6488</v>
          </cell>
        </row>
        <row r="4901">
          <cell r="G4901">
            <v>135700</v>
          </cell>
          <cell r="H4901">
            <v>6488</v>
          </cell>
        </row>
        <row r="4902">
          <cell r="G4902">
            <v>135700</v>
          </cell>
          <cell r="H4902">
            <v>6488</v>
          </cell>
        </row>
        <row r="4903">
          <cell r="G4903">
            <v>135700</v>
          </cell>
          <cell r="H4903">
            <v>6488</v>
          </cell>
        </row>
        <row r="4904">
          <cell r="G4904">
            <v>135700</v>
          </cell>
          <cell r="H4904">
            <v>6488</v>
          </cell>
        </row>
        <row r="4905">
          <cell r="G4905">
            <v>135700</v>
          </cell>
          <cell r="H4905">
            <v>6488</v>
          </cell>
        </row>
        <row r="4906">
          <cell r="G4906">
            <v>135700</v>
          </cell>
          <cell r="H4906">
            <v>6488</v>
          </cell>
        </row>
        <row r="4907">
          <cell r="G4907">
            <v>135700</v>
          </cell>
          <cell r="H4907">
            <v>6488</v>
          </cell>
        </row>
        <row r="4908">
          <cell r="G4908">
            <v>135700</v>
          </cell>
          <cell r="H4908">
            <v>6488</v>
          </cell>
        </row>
        <row r="4909">
          <cell r="G4909">
            <v>135700</v>
          </cell>
          <cell r="H4909">
            <v>6488</v>
          </cell>
        </row>
        <row r="4910">
          <cell r="G4910">
            <v>135700</v>
          </cell>
          <cell r="H4910">
            <v>6488</v>
          </cell>
        </row>
        <row r="4911">
          <cell r="G4911">
            <v>135700</v>
          </cell>
          <cell r="H4911">
            <v>6488</v>
          </cell>
        </row>
        <row r="4912">
          <cell r="G4912">
            <v>135700</v>
          </cell>
          <cell r="H4912">
            <v>6488</v>
          </cell>
        </row>
        <row r="4913">
          <cell r="G4913">
            <v>135700</v>
          </cell>
          <cell r="H4913">
            <v>6488</v>
          </cell>
        </row>
        <row r="4914">
          <cell r="G4914">
            <v>135700</v>
          </cell>
          <cell r="H4914">
            <v>6488</v>
          </cell>
        </row>
        <row r="4915">
          <cell r="G4915">
            <v>135700</v>
          </cell>
          <cell r="H4915">
            <v>6488</v>
          </cell>
        </row>
        <row r="4916">
          <cell r="G4916">
            <v>135700</v>
          </cell>
          <cell r="H4916">
            <v>6488</v>
          </cell>
        </row>
        <row r="4917">
          <cell r="G4917">
            <v>135700</v>
          </cell>
          <cell r="H4917">
            <v>6488</v>
          </cell>
        </row>
        <row r="4918">
          <cell r="G4918">
            <v>135700</v>
          </cell>
          <cell r="H4918">
            <v>6488</v>
          </cell>
        </row>
        <row r="4919">
          <cell r="G4919">
            <v>135700</v>
          </cell>
          <cell r="H4919">
            <v>6488</v>
          </cell>
        </row>
        <row r="4920">
          <cell r="G4920">
            <v>135700</v>
          </cell>
          <cell r="H4920">
            <v>6488</v>
          </cell>
        </row>
        <row r="4921">
          <cell r="G4921">
            <v>135700</v>
          </cell>
          <cell r="H4921">
            <v>6488</v>
          </cell>
        </row>
        <row r="4922">
          <cell r="G4922">
            <v>135700</v>
          </cell>
          <cell r="H4922">
            <v>6488</v>
          </cell>
        </row>
        <row r="4923">
          <cell r="G4923">
            <v>135700</v>
          </cell>
          <cell r="H4923">
            <v>6488</v>
          </cell>
        </row>
        <row r="4924">
          <cell r="G4924">
            <v>135700</v>
          </cell>
          <cell r="H4924">
            <v>6488</v>
          </cell>
        </row>
        <row r="4925">
          <cell r="G4925">
            <v>135700</v>
          </cell>
          <cell r="H4925">
            <v>6488</v>
          </cell>
        </row>
        <row r="4926">
          <cell r="G4926">
            <v>135700</v>
          </cell>
          <cell r="H4926">
            <v>6488</v>
          </cell>
        </row>
        <row r="4927">
          <cell r="G4927">
            <v>135700</v>
          </cell>
          <cell r="H4927">
            <v>6488</v>
          </cell>
        </row>
        <row r="4928">
          <cell r="G4928">
            <v>135700</v>
          </cell>
          <cell r="H4928">
            <v>6488</v>
          </cell>
        </row>
        <row r="4929">
          <cell r="G4929">
            <v>135700</v>
          </cell>
          <cell r="H4929">
            <v>6488</v>
          </cell>
        </row>
        <row r="4930">
          <cell r="G4930">
            <v>135700</v>
          </cell>
          <cell r="H4930">
            <v>6488</v>
          </cell>
        </row>
        <row r="4931">
          <cell r="G4931">
            <v>135700</v>
          </cell>
          <cell r="H4931">
            <v>6488</v>
          </cell>
        </row>
        <row r="4932">
          <cell r="G4932">
            <v>135700</v>
          </cell>
          <cell r="H4932">
            <v>6488</v>
          </cell>
        </row>
        <row r="4933">
          <cell r="G4933">
            <v>135700</v>
          </cell>
          <cell r="H4933">
            <v>6488</v>
          </cell>
        </row>
        <row r="4934">
          <cell r="G4934">
            <v>135700</v>
          </cell>
          <cell r="H4934">
            <v>6488</v>
          </cell>
        </row>
        <row r="4935">
          <cell r="G4935">
            <v>135700</v>
          </cell>
          <cell r="H4935">
            <v>6488</v>
          </cell>
        </row>
        <row r="4936">
          <cell r="G4936">
            <v>135700</v>
          </cell>
          <cell r="H4936">
            <v>6488</v>
          </cell>
        </row>
        <row r="4937">
          <cell r="G4937">
            <v>135700</v>
          </cell>
          <cell r="H4937">
            <v>6488</v>
          </cell>
        </row>
        <row r="4938">
          <cell r="G4938">
            <v>135700</v>
          </cell>
          <cell r="H4938">
            <v>6488</v>
          </cell>
        </row>
        <row r="4939">
          <cell r="G4939">
            <v>135700</v>
          </cell>
          <cell r="H4939">
            <v>6488</v>
          </cell>
        </row>
        <row r="4940">
          <cell r="G4940">
            <v>135700</v>
          </cell>
          <cell r="H4940">
            <v>6488</v>
          </cell>
        </row>
        <row r="4941">
          <cell r="G4941">
            <v>135700</v>
          </cell>
          <cell r="H4941">
            <v>6488</v>
          </cell>
        </row>
        <row r="4942">
          <cell r="G4942">
            <v>135700</v>
          </cell>
          <cell r="H4942">
            <v>6488</v>
          </cell>
        </row>
        <row r="4943">
          <cell r="G4943">
            <v>135700</v>
          </cell>
          <cell r="H4943">
            <v>6488</v>
          </cell>
        </row>
        <row r="4944">
          <cell r="G4944">
            <v>135700</v>
          </cell>
          <cell r="H4944">
            <v>6488</v>
          </cell>
        </row>
        <row r="4945">
          <cell r="G4945">
            <v>135700</v>
          </cell>
          <cell r="H4945">
            <v>6488</v>
          </cell>
        </row>
        <row r="4946">
          <cell r="G4946">
            <v>135700</v>
          </cell>
          <cell r="H4946">
            <v>6488</v>
          </cell>
        </row>
        <row r="4947">
          <cell r="G4947">
            <v>135700</v>
          </cell>
          <cell r="H4947">
            <v>6488</v>
          </cell>
        </row>
        <row r="4948">
          <cell r="G4948">
            <v>135700</v>
          </cell>
          <cell r="H4948">
            <v>6488</v>
          </cell>
        </row>
        <row r="4949">
          <cell r="G4949">
            <v>135700</v>
          </cell>
          <cell r="H4949">
            <v>6488</v>
          </cell>
        </row>
        <row r="4950">
          <cell r="G4950">
            <v>135700</v>
          </cell>
          <cell r="H4950">
            <v>6488</v>
          </cell>
        </row>
        <row r="4951">
          <cell r="G4951">
            <v>135700</v>
          </cell>
          <cell r="H4951">
            <v>6488</v>
          </cell>
        </row>
        <row r="4952">
          <cell r="G4952">
            <v>135700</v>
          </cell>
          <cell r="H4952">
            <v>6488</v>
          </cell>
        </row>
        <row r="4953">
          <cell r="G4953">
            <v>135700</v>
          </cell>
          <cell r="H4953">
            <v>6488</v>
          </cell>
        </row>
        <row r="4954">
          <cell r="G4954">
            <v>135700</v>
          </cell>
          <cell r="H4954">
            <v>6488</v>
          </cell>
        </row>
        <row r="4955">
          <cell r="G4955">
            <v>135700</v>
          </cell>
          <cell r="H4955">
            <v>6488</v>
          </cell>
        </row>
        <row r="4956">
          <cell r="G4956">
            <v>135700</v>
          </cell>
          <cell r="H4956">
            <v>6488</v>
          </cell>
        </row>
        <row r="4957">
          <cell r="G4957">
            <v>135701</v>
          </cell>
          <cell r="H4957">
            <v>6493</v>
          </cell>
        </row>
        <row r="4958">
          <cell r="G4958">
            <v>135701</v>
          </cell>
          <cell r="H4958">
            <v>6493</v>
          </cell>
        </row>
        <row r="4959">
          <cell r="G4959">
            <v>135701</v>
          </cell>
          <cell r="H4959">
            <v>6493</v>
          </cell>
        </row>
        <row r="4960">
          <cell r="G4960">
            <v>135701</v>
          </cell>
          <cell r="H4960">
            <v>6493</v>
          </cell>
        </row>
        <row r="4961">
          <cell r="G4961">
            <v>135701</v>
          </cell>
          <cell r="H4961">
            <v>6493</v>
          </cell>
        </row>
        <row r="4962">
          <cell r="G4962">
            <v>135701</v>
          </cell>
          <cell r="H4962">
            <v>6493</v>
          </cell>
        </row>
        <row r="4963">
          <cell r="G4963">
            <v>135701</v>
          </cell>
          <cell r="H4963">
            <v>6493</v>
          </cell>
        </row>
        <row r="4964">
          <cell r="G4964">
            <v>135701</v>
          </cell>
          <cell r="H4964">
            <v>6493</v>
          </cell>
        </row>
        <row r="4965">
          <cell r="G4965">
            <v>135701</v>
          </cell>
          <cell r="H4965">
            <v>6493</v>
          </cell>
        </row>
        <row r="4966">
          <cell r="G4966">
            <v>135701</v>
          </cell>
          <cell r="H4966">
            <v>6493</v>
          </cell>
        </row>
        <row r="4967">
          <cell r="G4967">
            <v>135701</v>
          </cell>
          <cell r="H4967">
            <v>6493</v>
          </cell>
        </row>
        <row r="4968">
          <cell r="G4968">
            <v>135701</v>
          </cell>
          <cell r="H4968">
            <v>6493</v>
          </cell>
        </row>
        <row r="4969">
          <cell r="G4969">
            <v>135701</v>
          </cell>
          <cell r="H4969">
            <v>6493</v>
          </cell>
        </row>
        <row r="4970">
          <cell r="G4970">
            <v>135701</v>
          </cell>
          <cell r="H4970">
            <v>6493</v>
          </cell>
        </row>
        <row r="4971">
          <cell r="G4971">
            <v>135701</v>
          </cell>
          <cell r="H4971">
            <v>6493</v>
          </cell>
        </row>
        <row r="4972">
          <cell r="G4972">
            <v>135701</v>
          </cell>
          <cell r="H4972">
            <v>6493</v>
          </cell>
        </row>
        <row r="4973">
          <cell r="G4973">
            <v>135701</v>
          </cell>
          <cell r="H4973">
            <v>6493</v>
          </cell>
        </row>
        <row r="4974">
          <cell r="G4974">
            <v>135701</v>
          </cell>
          <cell r="H4974">
            <v>6493</v>
          </cell>
        </row>
        <row r="4975">
          <cell r="G4975">
            <v>135652</v>
          </cell>
          <cell r="H4975">
            <v>6414</v>
          </cell>
        </row>
        <row r="4976">
          <cell r="G4976">
            <v>135652</v>
          </cell>
          <cell r="H4976">
            <v>6414</v>
          </cell>
        </row>
        <row r="4977">
          <cell r="G4977">
            <v>135652</v>
          </cell>
          <cell r="H4977">
            <v>6414</v>
          </cell>
        </row>
        <row r="4978">
          <cell r="G4978">
            <v>135652</v>
          </cell>
          <cell r="H4978">
            <v>6414</v>
          </cell>
        </row>
        <row r="4979">
          <cell r="G4979">
            <v>135652</v>
          </cell>
          <cell r="H4979">
            <v>6414</v>
          </cell>
        </row>
        <row r="4980">
          <cell r="G4980">
            <v>135652</v>
          </cell>
          <cell r="H4980">
            <v>6414</v>
          </cell>
        </row>
        <row r="4981">
          <cell r="G4981">
            <v>135652</v>
          </cell>
          <cell r="H4981">
            <v>6414</v>
          </cell>
        </row>
        <row r="4982">
          <cell r="G4982">
            <v>135652</v>
          </cell>
          <cell r="H4982">
            <v>6414</v>
          </cell>
        </row>
        <row r="4983">
          <cell r="G4983">
            <v>135652</v>
          </cell>
          <cell r="H4983">
            <v>6414</v>
          </cell>
        </row>
        <row r="4984">
          <cell r="G4984">
            <v>135652</v>
          </cell>
          <cell r="H4984">
            <v>6414</v>
          </cell>
        </row>
        <row r="4985">
          <cell r="G4985">
            <v>135652</v>
          </cell>
          <cell r="H4985">
            <v>6414</v>
          </cell>
        </row>
        <row r="4986">
          <cell r="G4986">
            <v>135652</v>
          </cell>
          <cell r="H4986">
            <v>6414</v>
          </cell>
        </row>
        <row r="4987">
          <cell r="G4987">
            <v>135652</v>
          </cell>
          <cell r="H4987">
            <v>6414</v>
          </cell>
        </row>
        <row r="4988">
          <cell r="G4988">
            <v>135652</v>
          </cell>
          <cell r="H4988">
            <v>6414</v>
          </cell>
        </row>
        <row r="4989">
          <cell r="G4989">
            <v>135652</v>
          </cell>
          <cell r="H4989">
            <v>6414</v>
          </cell>
        </row>
        <row r="4990">
          <cell r="G4990">
            <v>135652</v>
          </cell>
          <cell r="H4990">
            <v>6414</v>
          </cell>
        </row>
        <row r="4991">
          <cell r="G4991">
            <v>135652</v>
          </cell>
          <cell r="H4991">
            <v>6414</v>
          </cell>
        </row>
        <row r="4992">
          <cell r="G4992">
            <v>135652</v>
          </cell>
          <cell r="H4992">
            <v>6414</v>
          </cell>
        </row>
        <row r="4993">
          <cell r="G4993">
            <v>135652</v>
          </cell>
          <cell r="H4993">
            <v>6414</v>
          </cell>
        </row>
        <row r="4994">
          <cell r="G4994">
            <v>135652</v>
          </cell>
          <cell r="H4994">
            <v>6414</v>
          </cell>
        </row>
        <row r="4995">
          <cell r="G4995">
            <v>135652</v>
          </cell>
          <cell r="H4995">
            <v>6414</v>
          </cell>
        </row>
        <row r="4996">
          <cell r="G4996">
            <v>135652</v>
          </cell>
          <cell r="H4996">
            <v>6414</v>
          </cell>
        </row>
        <row r="4997">
          <cell r="G4997">
            <v>135652</v>
          </cell>
          <cell r="H4997">
            <v>6414</v>
          </cell>
        </row>
        <row r="4998">
          <cell r="G4998">
            <v>135652</v>
          </cell>
          <cell r="H4998">
            <v>6414</v>
          </cell>
        </row>
        <row r="4999">
          <cell r="G4999">
            <v>135652</v>
          </cell>
          <cell r="H4999">
            <v>6414</v>
          </cell>
        </row>
        <row r="5000">
          <cell r="G5000">
            <v>135652</v>
          </cell>
          <cell r="H5000">
            <v>6414</v>
          </cell>
        </row>
        <row r="5001">
          <cell r="G5001">
            <v>135652</v>
          </cell>
          <cell r="H5001">
            <v>6414</v>
          </cell>
        </row>
        <row r="5002">
          <cell r="G5002">
            <v>135652</v>
          </cell>
          <cell r="H5002">
            <v>6414</v>
          </cell>
        </row>
        <row r="5003">
          <cell r="G5003">
            <v>135652</v>
          </cell>
          <cell r="H5003">
            <v>6414</v>
          </cell>
        </row>
        <row r="5004">
          <cell r="G5004">
            <v>135652</v>
          </cell>
          <cell r="H5004">
            <v>6414</v>
          </cell>
        </row>
        <row r="5005">
          <cell r="G5005">
            <v>135652</v>
          </cell>
          <cell r="H5005">
            <v>6414</v>
          </cell>
        </row>
        <row r="5006">
          <cell r="G5006">
            <v>135652</v>
          </cell>
          <cell r="H5006">
            <v>6414</v>
          </cell>
        </row>
        <row r="5007">
          <cell r="G5007">
            <v>135652</v>
          </cell>
          <cell r="H5007">
            <v>6414</v>
          </cell>
        </row>
        <row r="5008">
          <cell r="G5008">
            <v>135652</v>
          </cell>
          <cell r="H5008">
            <v>6414</v>
          </cell>
        </row>
        <row r="5009">
          <cell r="G5009">
            <v>135652</v>
          </cell>
          <cell r="H5009">
            <v>6414</v>
          </cell>
        </row>
        <row r="5010">
          <cell r="G5010">
            <v>135652</v>
          </cell>
          <cell r="H5010">
            <v>6414</v>
          </cell>
        </row>
        <row r="5011">
          <cell r="G5011">
            <v>135652</v>
          </cell>
          <cell r="H5011">
            <v>6414</v>
          </cell>
        </row>
        <row r="5012">
          <cell r="G5012">
            <v>135652</v>
          </cell>
          <cell r="H5012">
            <v>6414</v>
          </cell>
        </row>
        <row r="5013">
          <cell r="G5013">
            <v>135652</v>
          </cell>
          <cell r="H5013">
            <v>6414</v>
          </cell>
        </row>
        <row r="5014">
          <cell r="G5014">
            <v>135652</v>
          </cell>
          <cell r="H5014">
            <v>6414</v>
          </cell>
        </row>
        <row r="5015">
          <cell r="G5015">
            <v>135652</v>
          </cell>
          <cell r="H5015">
            <v>6414</v>
          </cell>
        </row>
        <row r="5016">
          <cell r="G5016">
            <v>135652</v>
          </cell>
          <cell r="H5016">
            <v>6414</v>
          </cell>
        </row>
        <row r="5017">
          <cell r="G5017">
            <v>135652</v>
          </cell>
          <cell r="H5017">
            <v>6414</v>
          </cell>
        </row>
        <row r="5018">
          <cell r="G5018">
            <v>135652</v>
          </cell>
          <cell r="H5018">
            <v>6414</v>
          </cell>
        </row>
        <row r="5019">
          <cell r="G5019">
            <v>135652</v>
          </cell>
          <cell r="H5019">
            <v>6414</v>
          </cell>
        </row>
        <row r="5020">
          <cell r="G5020">
            <v>135652</v>
          </cell>
          <cell r="H5020">
            <v>6414</v>
          </cell>
        </row>
        <row r="5021">
          <cell r="G5021">
            <v>135652</v>
          </cell>
          <cell r="H5021">
            <v>6414</v>
          </cell>
        </row>
        <row r="5022">
          <cell r="G5022">
            <v>135652</v>
          </cell>
          <cell r="H5022">
            <v>6414</v>
          </cell>
        </row>
        <row r="5023">
          <cell r="G5023">
            <v>135652</v>
          </cell>
          <cell r="H5023">
            <v>6414</v>
          </cell>
        </row>
        <row r="5024">
          <cell r="G5024">
            <v>135652</v>
          </cell>
          <cell r="H5024">
            <v>6414</v>
          </cell>
        </row>
        <row r="5025">
          <cell r="G5025">
            <v>135652</v>
          </cell>
          <cell r="H5025">
            <v>6414</v>
          </cell>
        </row>
        <row r="5026">
          <cell r="G5026">
            <v>135652</v>
          </cell>
          <cell r="H5026">
            <v>6414</v>
          </cell>
        </row>
        <row r="5027">
          <cell r="G5027">
            <v>135652</v>
          </cell>
          <cell r="H5027">
            <v>6414</v>
          </cell>
        </row>
        <row r="5028">
          <cell r="G5028">
            <v>135652</v>
          </cell>
          <cell r="H5028">
            <v>6414</v>
          </cell>
        </row>
        <row r="5029">
          <cell r="G5029">
            <v>135652</v>
          </cell>
          <cell r="H5029">
            <v>6414</v>
          </cell>
        </row>
        <row r="5030">
          <cell r="G5030">
            <v>135652</v>
          </cell>
          <cell r="H5030">
            <v>6414</v>
          </cell>
        </row>
        <row r="5031">
          <cell r="G5031">
            <v>135652</v>
          </cell>
          <cell r="H5031">
            <v>6414</v>
          </cell>
        </row>
        <row r="5032">
          <cell r="G5032">
            <v>135652</v>
          </cell>
          <cell r="H5032">
            <v>6414</v>
          </cell>
        </row>
        <row r="5033">
          <cell r="G5033">
            <v>135652</v>
          </cell>
          <cell r="H5033">
            <v>6414</v>
          </cell>
        </row>
        <row r="5034">
          <cell r="G5034">
            <v>135652</v>
          </cell>
          <cell r="H5034">
            <v>6414</v>
          </cell>
        </row>
        <row r="5035">
          <cell r="G5035">
            <v>135652</v>
          </cell>
          <cell r="H5035">
            <v>6414</v>
          </cell>
        </row>
        <row r="5036">
          <cell r="G5036">
            <v>135652</v>
          </cell>
          <cell r="H5036">
            <v>6414</v>
          </cell>
        </row>
        <row r="5037">
          <cell r="G5037">
            <v>135652</v>
          </cell>
          <cell r="H5037">
            <v>6414</v>
          </cell>
        </row>
        <row r="5038">
          <cell r="G5038">
            <v>135652</v>
          </cell>
          <cell r="H5038">
            <v>6414</v>
          </cell>
        </row>
        <row r="5039">
          <cell r="G5039">
            <v>135652</v>
          </cell>
          <cell r="H5039">
            <v>6414</v>
          </cell>
        </row>
        <row r="5040">
          <cell r="G5040">
            <v>135652</v>
          </cell>
          <cell r="H5040">
            <v>6414</v>
          </cell>
        </row>
        <row r="5041">
          <cell r="G5041">
            <v>135652</v>
          </cell>
          <cell r="H5041">
            <v>6414</v>
          </cell>
        </row>
        <row r="5042">
          <cell r="G5042">
            <v>135652</v>
          </cell>
          <cell r="H5042">
            <v>6414</v>
          </cell>
        </row>
        <row r="5043">
          <cell r="G5043">
            <v>135652</v>
          </cell>
          <cell r="H5043">
            <v>6414</v>
          </cell>
        </row>
        <row r="5044">
          <cell r="G5044">
            <v>135652</v>
          </cell>
          <cell r="H5044">
            <v>6414</v>
          </cell>
        </row>
        <row r="5045">
          <cell r="G5045">
            <v>135652</v>
          </cell>
          <cell r="H5045">
            <v>6414</v>
          </cell>
        </row>
        <row r="5046">
          <cell r="G5046">
            <v>135652</v>
          </cell>
          <cell r="H5046">
            <v>6414</v>
          </cell>
        </row>
        <row r="5047">
          <cell r="G5047">
            <v>135652</v>
          </cell>
          <cell r="H5047">
            <v>6414</v>
          </cell>
        </row>
        <row r="5048">
          <cell r="G5048">
            <v>135652</v>
          </cell>
          <cell r="H5048">
            <v>6414</v>
          </cell>
        </row>
        <row r="5049">
          <cell r="G5049">
            <v>135652</v>
          </cell>
          <cell r="H5049">
            <v>6414</v>
          </cell>
        </row>
        <row r="5050">
          <cell r="G5050">
            <v>135652</v>
          </cell>
          <cell r="H5050">
            <v>6414</v>
          </cell>
        </row>
        <row r="5051">
          <cell r="G5051">
            <v>135652</v>
          </cell>
          <cell r="H5051">
            <v>6414</v>
          </cell>
        </row>
        <row r="5052">
          <cell r="G5052">
            <v>135652</v>
          </cell>
          <cell r="H5052">
            <v>6414</v>
          </cell>
        </row>
        <row r="5053">
          <cell r="G5053">
            <v>135652</v>
          </cell>
          <cell r="H5053">
            <v>6414</v>
          </cell>
        </row>
        <row r="5054">
          <cell r="G5054">
            <v>135652</v>
          </cell>
          <cell r="H5054">
            <v>6414</v>
          </cell>
        </row>
        <row r="5055">
          <cell r="G5055">
            <v>135652</v>
          </cell>
          <cell r="H5055">
            <v>6414</v>
          </cell>
        </row>
        <row r="5056">
          <cell r="G5056">
            <v>135652</v>
          </cell>
          <cell r="H5056">
            <v>6414</v>
          </cell>
        </row>
        <row r="5057">
          <cell r="G5057">
            <v>135652</v>
          </cell>
          <cell r="H5057">
            <v>6414</v>
          </cell>
        </row>
        <row r="5058">
          <cell r="G5058">
            <v>135652</v>
          </cell>
          <cell r="H5058">
            <v>6414</v>
          </cell>
        </row>
        <row r="5059">
          <cell r="G5059">
            <v>135652</v>
          </cell>
          <cell r="H5059">
            <v>6414</v>
          </cell>
        </row>
        <row r="5060">
          <cell r="G5060">
            <v>135652</v>
          </cell>
          <cell r="H5060">
            <v>6414</v>
          </cell>
        </row>
        <row r="5061">
          <cell r="G5061">
            <v>135652</v>
          </cell>
          <cell r="H5061">
            <v>6414</v>
          </cell>
        </row>
        <row r="5062">
          <cell r="G5062">
            <v>135652</v>
          </cell>
          <cell r="H5062">
            <v>6414</v>
          </cell>
        </row>
        <row r="5063">
          <cell r="G5063">
            <v>135652</v>
          </cell>
          <cell r="H5063">
            <v>6414</v>
          </cell>
        </row>
        <row r="5064">
          <cell r="G5064">
            <v>135652</v>
          </cell>
          <cell r="H5064">
            <v>6414</v>
          </cell>
        </row>
        <row r="5065">
          <cell r="G5065">
            <v>135652</v>
          </cell>
          <cell r="H5065">
            <v>6414</v>
          </cell>
        </row>
        <row r="5066">
          <cell r="G5066">
            <v>135652</v>
          </cell>
          <cell r="H5066">
            <v>6414</v>
          </cell>
        </row>
        <row r="5067">
          <cell r="G5067">
            <v>135652</v>
          </cell>
          <cell r="H5067">
            <v>6414</v>
          </cell>
        </row>
        <row r="5068">
          <cell r="G5068">
            <v>135652</v>
          </cell>
          <cell r="H5068">
            <v>6414</v>
          </cell>
        </row>
        <row r="5069">
          <cell r="G5069">
            <v>135652</v>
          </cell>
          <cell r="H5069">
            <v>6414</v>
          </cell>
        </row>
        <row r="5070">
          <cell r="G5070">
            <v>135652</v>
          </cell>
          <cell r="H5070">
            <v>6414</v>
          </cell>
        </row>
        <row r="5071">
          <cell r="G5071">
            <v>135652</v>
          </cell>
          <cell r="H5071">
            <v>6414</v>
          </cell>
        </row>
        <row r="5072">
          <cell r="G5072">
            <v>135652</v>
          </cell>
          <cell r="H5072">
            <v>6414</v>
          </cell>
        </row>
        <row r="5073">
          <cell r="G5073">
            <v>135652</v>
          </cell>
          <cell r="H5073">
            <v>6414</v>
          </cell>
        </row>
        <row r="5074">
          <cell r="G5074">
            <v>135652</v>
          </cell>
          <cell r="H5074">
            <v>6414</v>
          </cell>
        </row>
        <row r="5075">
          <cell r="G5075">
            <v>135652</v>
          </cell>
          <cell r="H5075">
            <v>6414</v>
          </cell>
        </row>
        <row r="5076">
          <cell r="G5076">
            <v>135652</v>
          </cell>
          <cell r="H5076">
            <v>6414</v>
          </cell>
        </row>
        <row r="5077">
          <cell r="G5077">
            <v>135652</v>
          </cell>
          <cell r="H5077">
            <v>6414</v>
          </cell>
        </row>
        <row r="5078">
          <cell r="G5078">
            <v>135652</v>
          </cell>
          <cell r="H5078">
            <v>6414</v>
          </cell>
        </row>
        <row r="5079">
          <cell r="G5079">
            <v>135652</v>
          </cell>
          <cell r="H5079">
            <v>6414</v>
          </cell>
        </row>
        <row r="5080">
          <cell r="G5080">
            <v>135652</v>
          </cell>
          <cell r="H5080">
            <v>6414</v>
          </cell>
        </row>
        <row r="5081">
          <cell r="G5081">
            <v>135652</v>
          </cell>
          <cell r="H5081">
            <v>6414</v>
          </cell>
        </row>
        <row r="5082">
          <cell r="G5082">
            <v>135652</v>
          </cell>
          <cell r="H5082">
            <v>6414</v>
          </cell>
        </row>
        <row r="5083">
          <cell r="G5083">
            <v>135652</v>
          </cell>
          <cell r="H5083">
            <v>6414</v>
          </cell>
        </row>
        <row r="5084">
          <cell r="G5084">
            <v>135652</v>
          </cell>
          <cell r="H5084">
            <v>6414</v>
          </cell>
        </row>
        <row r="5085">
          <cell r="G5085">
            <v>135652</v>
          </cell>
          <cell r="H5085">
            <v>6414</v>
          </cell>
        </row>
        <row r="5086">
          <cell r="G5086">
            <v>135652</v>
          </cell>
          <cell r="H5086">
            <v>6414</v>
          </cell>
        </row>
        <row r="5087">
          <cell r="G5087">
            <v>135652</v>
          </cell>
          <cell r="H5087">
            <v>6414</v>
          </cell>
        </row>
        <row r="5088">
          <cell r="G5088">
            <v>135652</v>
          </cell>
          <cell r="H5088">
            <v>6414</v>
          </cell>
        </row>
        <row r="5089">
          <cell r="G5089">
            <v>135652</v>
          </cell>
          <cell r="H5089">
            <v>6414</v>
          </cell>
        </row>
        <row r="5090">
          <cell r="G5090">
            <v>135652</v>
          </cell>
          <cell r="H5090">
            <v>6414</v>
          </cell>
        </row>
        <row r="5091">
          <cell r="G5091">
            <v>135652</v>
          </cell>
          <cell r="H5091">
            <v>6414</v>
          </cell>
        </row>
        <row r="5092">
          <cell r="G5092">
            <v>135652</v>
          </cell>
          <cell r="H5092">
            <v>6414</v>
          </cell>
        </row>
        <row r="5093">
          <cell r="G5093">
            <v>135652</v>
          </cell>
          <cell r="H5093">
            <v>6414</v>
          </cell>
        </row>
        <row r="5094">
          <cell r="G5094">
            <v>135652</v>
          </cell>
          <cell r="H5094">
            <v>6414</v>
          </cell>
        </row>
        <row r="5095">
          <cell r="G5095">
            <v>135652</v>
          </cell>
          <cell r="H5095">
            <v>6414</v>
          </cell>
        </row>
        <row r="5096">
          <cell r="G5096">
            <v>135652</v>
          </cell>
          <cell r="H5096">
            <v>6414</v>
          </cell>
        </row>
        <row r="5097">
          <cell r="G5097">
            <v>135652</v>
          </cell>
          <cell r="H5097">
            <v>6414</v>
          </cell>
        </row>
        <row r="5098">
          <cell r="G5098">
            <v>135652</v>
          </cell>
          <cell r="H5098">
            <v>6414</v>
          </cell>
        </row>
        <row r="5099">
          <cell r="G5099">
            <v>135652</v>
          </cell>
          <cell r="H5099">
            <v>6414</v>
          </cell>
        </row>
        <row r="5100">
          <cell r="G5100">
            <v>135652</v>
          </cell>
          <cell r="H5100">
            <v>6414</v>
          </cell>
        </row>
        <row r="5101">
          <cell r="G5101">
            <v>135652</v>
          </cell>
          <cell r="H5101">
            <v>6414</v>
          </cell>
        </row>
        <row r="5102">
          <cell r="G5102">
            <v>135652</v>
          </cell>
          <cell r="H5102">
            <v>6414</v>
          </cell>
        </row>
        <row r="5103">
          <cell r="G5103">
            <v>135652</v>
          </cell>
          <cell r="H5103">
            <v>6414</v>
          </cell>
        </row>
        <row r="5104">
          <cell r="G5104">
            <v>135652</v>
          </cell>
          <cell r="H5104">
            <v>6414</v>
          </cell>
        </row>
        <row r="5105">
          <cell r="G5105">
            <v>135652</v>
          </cell>
          <cell r="H5105">
            <v>6414</v>
          </cell>
        </row>
        <row r="5106">
          <cell r="G5106">
            <v>135652</v>
          </cell>
          <cell r="H5106">
            <v>6414</v>
          </cell>
        </row>
        <row r="5107">
          <cell r="G5107">
            <v>135652</v>
          </cell>
          <cell r="H5107">
            <v>6414</v>
          </cell>
        </row>
        <row r="5108">
          <cell r="G5108">
            <v>135652</v>
          </cell>
          <cell r="H5108">
            <v>6414</v>
          </cell>
        </row>
        <row r="5109">
          <cell r="G5109">
            <v>135652</v>
          </cell>
          <cell r="H5109">
            <v>6414</v>
          </cell>
        </row>
        <row r="5110">
          <cell r="G5110">
            <v>135652</v>
          </cell>
          <cell r="H5110">
            <v>6414</v>
          </cell>
        </row>
        <row r="5111">
          <cell r="G5111">
            <v>135652</v>
          </cell>
          <cell r="H5111">
            <v>6414</v>
          </cell>
        </row>
        <row r="5112">
          <cell r="G5112">
            <v>135652</v>
          </cell>
          <cell r="H5112">
            <v>6414</v>
          </cell>
        </row>
        <row r="5113">
          <cell r="G5113">
            <v>135652</v>
          </cell>
          <cell r="H5113">
            <v>6414</v>
          </cell>
        </row>
        <row r="5114">
          <cell r="G5114">
            <v>135652</v>
          </cell>
          <cell r="H5114">
            <v>6414</v>
          </cell>
        </row>
        <row r="5115">
          <cell r="G5115">
            <v>135652</v>
          </cell>
          <cell r="H5115">
            <v>6414</v>
          </cell>
        </row>
        <row r="5116">
          <cell r="G5116">
            <v>135652</v>
          </cell>
          <cell r="H5116">
            <v>6414</v>
          </cell>
        </row>
        <row r="5117">
          <cell r="G5117">
            <v>135652</v>
          </cell>
          <cell r="H5117">
            <v>6414</v>
          </cell>
        </row>
        <row r="5118">
          <cell r="G5118">
            <v>135652</v>
          </cell>
          <cell r="H5118">
            <v>6414</v>
          </cell>
        </row>
        <row r="5119">
          <cell r="G5119">
            <v>135652</v>
          </cell>
          <cell r="H5119">
            <v>6414</v>
          </cell>
        </row>
        <row r="5120">
          <cell r="G5120">
            <v>135652</v>
          </cell>
          <cell r="H5120">
            <v>6414</v>
          </cell>
        </row>
        <row r="5121">
          <cell r="G5121">
            <v>135652</v>
          </cell>
          <cell r="H5121">
            <v>6414</v>
          </cell>
        </row>
        <row r="5122">
          <cell r="G5122">
            <v>135652</v>
          </cell>
          <cell r="H5122">
            <v>6414</v>
          </cell>
        </row>
        <row r="5123">
          <cell r="G5123">
            <v>135652</v>
          </cell>
          <cell r="H5123">
            <v>6414</v>
          </cell>
        </row>
        <row r="5124">
          <cell r="G5124">
            <v>135652</v>
          </cell>
          <cell r="H5124">
            <v>6414</v>
          </cell>
        </row>
        <row r="5125">
          <cell r="G5125">
            <v>135652</v>
          </cell>
          <cell r="H5125">
            <v>6414</v>
          </cell>
        </row>
        <row r="5126">
          <cell r="G5126">
            <v>135652</v>
          </cell>
          <cell r="H5126">
            <v>6414</v>
          </cell>
        </row>
        <row r="5127">
          <cell r="G5127">
            <v>135652</v>
          </cell>
          <cell r="H5127">
            <v>6414</v>
          </cell>
        </row>
        <row r="5128">
          <cell r="G5128">
            <v>135652</v>
          </cell>
          <cell r="H5128">
            <v>6414</v>
          </cell>
        </row>
        <row r="5129">
          <cell r="G5129">
            <v>135652</v>
          </cell>
          <cell r="H5129">
            <v>6414</v>
          </cell>
        </row>
        <row r="5130">
          <cell r="G5130">
            <v>135652</v>
          </cell>
          <cell r="H5130">
            <v>6414</v>
          </cell>
        </row>
        <row r="5131">
          <cell r="G5131">
            <v>135652</v>
          </cell>
          <cell r="H5131">
            <v>6414</v>
          </cell>
        </row>
        <row r="5132">
          <cell r="G5132">
            <v>135652</v>
          </cell>
          <cell r="H5132">
            <v>6414</v>
          </cell>
        </row>
        <row r="5133">
          <cell r="G5133">
            <v>135652</v>
          </cell>
          <cell r="H5133">
            <v>6414</v>
          </cell>
        </row>
        <row r="5134">
          <cell r="G5134">
            <v>135652</v>
          </cell>
          <cell r="H5134">
            <v>6414</v>
          </cell>
        </row>
        <row r="5135">
          <cell r="G5135">
            <v>135652</v>
          </cell>
          <cell r="H5135">
            <v>6414</v>
          </cell>
        </row>
        <row r="5136">
          <cell r="G5136">
            <v>135652</v>
          </cell>
          <cell r="H5136">
            <v>6414</v>
          </cell>
        </row>
        <row r="5137">
          <cell r="G5137">
            <v>135652</v>
          </cell>
          <cell r="H5137">
            <v>6414</v>
          </cell>
        </row>
        <row r="5138">
          <cell r="G5138">
            <v>135652</v>
          </cell>
          <cell r="H5138">
            <v>6414</v>
          </cell>
        </row>
        <row r="5139">
          <cell r="G5139">
            <v>135652</v>
          </cell>
          <cell r="H5139">
            <v>6414</v>
          </cell>
        </row>
        <row r="5140">
          <cell r="G5140">
            <v>135652</v>
          </cell>
          <cell r="H5140">
            <v>6414</v>
          </cell>
        </row>
        <row r="5141">
          <cell r="G5141">
            <v>135653</v>
          </cell>
          <cell r="H5141">
            <v>6395</v>
          </cell>
        </row>
        <row r="5142">
          <cell r="G5142">
            <v>135653</v>
          </cell>
          <cell r="H5142">
            <v>6395</v>
          </cell>
        </row>
        <row r="5143">
          <cell r="G5143">
            <v>135653</v>
          </cell>
          <cell r="H5143">
            <v>6395</v>
          </cell>
        </row>
        <row r="5144">
          <cell r="G5144">
            <v>135653</v>
          </cell>
          <cell r="H5144">
            <v>6395</v>
          </cell>
        </row>
        <row r="5145">
          <cell r="G5145">
            <v>135653</v>
          </cell>
          <cell r="H5145">
            <v>6395</v>
          </cell>
        </row>
        <row r="5146">
          <cell r="G5146">
            <v>135653</v>
          </cell>
          <cell r="H5146">
            <v>6395</v>
          </cell>
        </row>
        <row r="5147">
          <cell r="G5147">
            <v>135653</v>
          </cell>
          <cell r="H5147">
            <v>6395</v>
          </cell>
        </row>
        <row r="5148">
          <cell r="G5148">
            <v>135653</v>
          </cell>
          <cell r="H5148">
            <v>6395</v>
          </cell>
        </row>
        <row r="5149">
          <cell r="G5149">
            <v>135653</v>
          </cell>
          <cell r="H5149">
            <v>6395</v>
          </cell>
        </row>
        <row r="5150">
          <cell r="G5150">
            <v>135653</v>
          </cell>
          <cell r="H5150">
            <v>6395</v>
          </cell>
        </row>
        <row r="5151">
          <cell r="G5151">
            <v>135653</v>
          </cell>
          <cell r="H5151">
            <v>6395</v>
          </cell>
        </row>
        <row r="5152">
          <cell r="G5152">
            <v>135653</v>
          </cell>
          <cell r="H5152">
            <v>6395</v>
          </cell>
        </row>
        <row r="5153">
          <cell r="G5153">
            <v>135653</v>
          </cell>
          <cell r="H5153">
            <v>6395</v>
          </cell>
        </row>
        <row r="5154">
          <cell r="G5154">
            <v>135653</v>
          </cell>
          <cell r="H5154">
            <v>6395</v>
          </cell>
        </row>
        <row r="5155">
          <cell r="G5155">
            <v>135653</v>
          </cell>
          <cell r="H5155">
            <v>6395</v>
          </cell>
        </row>
        <row r="5156">
          <cell r="G5156">
            <v>135653</v>
          </cell>
          <cell r="H5156">
            <v>6395</v>
          </cell>
        </row>
        <row r="5157">
          <cell r="G5157">
            <v>135653</v>
          </cell>
          <cell r="H5157">
            <v>6395</v>
          </cell>
        </row>
        <row r="5158">
          <cell r="G5158">
            <v>135653</v>
          </cell>
          <cell r="H5158">
            <v>6395</v>
          </cell>
        </row>
        <row r="5159">
          <cell r="G5159">
            <v>135653</v>
          </cell>
          <cell r="H5159">
            <v>6395</v>
          </cell>
        </row>
        <row r="5160">
          <cell r="G5160">
            <v>135653</v>
          </cell>
          <cell r="H5160">
            <v>6395</v>
          </cell>
        </row>
        <row r="5161">
          <cell r="G5161">
            <v>135653</v>
          </cell>
          <cell r="H5161">
            <v>6395</v>
          </cell>
        </row>
        <row r="5162">
          <cell r="G5162">
            <v>135653</v>
          </cell>
          <cell r="H5162">
            <v>6395</v>
          </cell>
        </row>
        <row r="5163">
          <cell r="G5163">
            <v>135653</v>
          </cell>
          <cell r="H5163">
            <v>6395</v>
          </cell>
        </row>
        <row r="5164">
          <cell r="G5164">
            <v>135653</v>
          </cell>
          <cell r="H5164">
            <v>6395</v>
          </cell>
        </row>
        <row r="5165">
          <cell r="G5165">
            <v>135653</v>
          </cell>
          <cell r="H5165">
            <v>6395</v>
          </cell>
        </row>
        <row r="5166">
          <cell r="G5166">
            <v>135653</v>
          </cell>
          <cell r="H5166">
            <v>6395</v>
          </cell>
        </row>
        <row r="5167">
          <cell r="G5167">
            <v>135653</v>
          </cell>
          <cell r="H5167">
            <v>6395</v>
          </cell>
        </row>
        <row r="5168">
          <cell r="G5168">
            <v>135653</v>
          </cell>
          <cell r="H5168">
            <v>6395</v>
          </cell>
        </row>
        <row r="5169">
          <cell r="G5169">
            <v>135653</v>
          </cell>
          <cell r="H5169">
            <v>6395</v>
          </cell>
        </row>
        <row r="5170">
          <cell r="G5170">
            <v>135653</v>
          </cell>
          <cell r="H5170">
            <v>6395</v>
          </cell>
        </row>
        <row r="5171">
          <cell r="G5171">
            <v>135653</v>
          </cell>
          <cell r="H5171">
            <v>6395</v>
          </cell>
        </row>
        <row r="5172">
          <cell r="G5172">
            <v>135653</v>
          </cell>
          <cell r="H5172">
            <v>6395</v>
          </cell>
        </row>
        <row r="5173">
          <cell r="G5173">
            <v>135653</v>
          </cell>
          <cell r="H5173">
            <v>6395</v>
          </cell>
        </row>
        <row r="5174">
          <cell r="G5174">
            <v>135653</v>
          </cell>
          <cell r="H5174">
            <v>6395</v>
          </cell>
        </row>
        <row r="5175">
          <cell r="G5175">
            <v>135653</v>
          </cell>
          <cell r="H5175">
            <v>6395</v>
          </cell>
        </row>
        <row r="5176">
          <cell r="G5176">
            <v>135653</v>
          </cell>
          <cell r="H5176">
            <v>6395</v>
          </cell>
        </row>
        <row r="5177">
          <cell r="G5177">
            <v>135653</v>
          </cell>
          <cell r="H5177">
            <v>6395</v>
          </cell>
        </row>
        <row r="5178">
          <cell r="G5178">
            <v>135653</v>
          </cell>
          <cell r="H5178">
            <v>6395</v>
          </cell>
        </row>
        <row r="5179">
          <cell r="G5179">
            <v>135653</v>
          </cell>
          <cell r="H5179">
            <v>6395</v>
          </cell>
        </row>
        <row r="5180">
          <cell r="G5180">
            <v>135653</v>
          </cell>
          <cell r="H5180">
            <v>6395</v>
          </cell>
        </row>
        <row r="5181">
          <cell r="G5181">
            <v>135653</v>
          </cell>
          <cell r="H5181">
            <v>6395</v>
          </cell>
        </row>
        <row r="5182">
          <cell r="G5182">
            <v>135653</v>
          </cell>
          <cell r="H5182">
            <v>6395</v>
          </cell>
        </row>
        <row r="5183">
          <cell r="G5183">
            <v>135653</v>
          </cell>
          <cell r="H5183">
            <v>6395</v>
          </cell>
        </row>
        <row r="5184">
          <cell r="G5184">
            <v>135653</v>
          </cell>
          <cell r="H5184">
            <v>6395</v>
          </cell>
        </row>
        <row r="5185">
          <cell r="G5185">
            <v>135653</v>
          </cell>
          <cell r="H5185">
            <v>6395</v>
          </cell>
        </row>
        <row r="5186">
          <cell r="G5186">
            <v>135653</v>
          </cell>
          <cell r="H5186">
            <v>6395</v>
          </cell>
        </row>
        <row r="5187">
          <cell r="G5187">
            <v>135653</v>
          </cell>
          <cell r="H5187">
            <v>6395</v>
          </cell>
        </row>
        <row r="5188">
          <cell r="G5188">
            <v>135653</v>
          </cell>
          <cell r="H5188">
            <v>6395</v>
          </cell>
        </row>
        <row r="5189">
          <cell r="G5189">
            <v>135653</v>
          </cell>
          <cell r="H5189">
            <v>6395</v>
          </cell>
        </row>
        <row r="5190">
          <cell r="G5190">
            <v>135653</v>
          </cell>
          <cell r="H5190">
            <v>6395</v>
          </cell>
        </row>
        <row r="5191">
          <cell r="G5191">
            <v>135653</v>
          </cell>
          <cell r="H5191">
            <v>6395</v>
          </cell>
        </row>
        <row r="5192">
          <cell r="G5192">
            <v>135653</v>
          </cell>
          <cell r="H5192">
            <v>6395</v>
          </cell>
        </row>
        <row r="5193">
          <cell r="G5193">
            <v>135653</v>
          </cell>
          <cell r="H5193">
            <v>6395</v>
          </cell>
        </row>
        <row r="5194">
          <cell r="G5194">
            <v>135653</v>
          </cell>
          <cell r="H5194">
            <v>6395</v>
          </cell>
        </row>
        <row r="5195">
          <cell r="G5195">
            <v>135653</v>
          </cell>
          <cell r="H5195">
            <v>6395</v>
          </cell>
        </row>
        <row r="5196">
          <cell r="G5196">
            <v>135653</v>
          </cell>
          <cell r="H5196">
            <v>6395</v>
          </cell>
        </row>
        <row r="5197">
          <cell r="G5197">
            <v>135653</v>
          </cell>
          <cell r="H5197">
            <v>6395</v>
          </cell>
        </row>
        <row r="5198">
          <cell r="G5198">
            <v>135653</v>
          </cell>
          <cell r="H5198">
            <v>6395</v>
          </cell>
        </row>
        <row r="5199">
          <cell r="G5199">
            <v>135653</v>
          </cell>
          <cell r="H5199">
            <v>6395</v>
          </cell>
        </row>
        <row r="5200">
          <cell r="G5200">
            <v>135653</v>
          </cell>
          <cell r="H5200">
            <v>6395</v>
          </cell>
        </row>
        <row r="5201">
          <cell r="G5201">
            <v>135653</v>
          </cell>
          <cell r="H5201">
            <v>6395</v>
          </cell>
        </row>
        <row r="5202">
          <cell r="G5202">
            <v>135653</v>
          </cell>
          <cell r="H5202">
            <v>6395</v>
          </cell>
        </row>
        <row r="5203">
          <cell r="G5203">
            <v>135653</v>
          </cell>
          <cell r="H5203">
            <v>6395</v>
          </cell>
        </row>
        <row r="5204">
          <cell r="G5204">
            <v>135653</v>
          </cell>
          <cell r="H5204">
            <v>6395</v>
          </cell>
        </row>
        <row r="5205">
          <cell r="G5205">
            <v>135653</v>
          </cell>
          <cell r="H5205">
            <v>6395</v>
          </cell>
        </row>
        <row r="5206">
          <cell r="G5206">
            <v>135653</v>
          </cell>
          <cell r="H5206">
            <v>6395</v>
          </cell>
        </row>
        <row r="5207">
          <cell r="G5207">
            <v>135653</v>
          </cell>
          <cell r="H5207">
            <v>6395</v>
          </cell>
        </row>
        <row r="5208">
          <cell r="G5208">
            <v>135653</v>
          </cell>
          <cell r="H5208">
            <v>6395</v>
          </cell>
        </row>
        <row r="5209">
          <cell r="G5209">
            <v>135653</v>
          </cell>
          <cell r="H5209">
            <v>6395</v>
          </cell>
        </row>
        <row r="5210">
          <cell r="G5210">
            <v>135653</v>
          </cell>
          <cell r="H5210">
            <v>6395</v>
          </cell>
        </row>
        <row r="5211">
          <cell r="G5211">
            <v>135653</v>
          </cell>
          <cell r="H5211">
            <v>6395</v>
          </cell>
        </row>
        <row r="5212">
          <cell r="G5212">
            <v>135653</v>
          </cell>
          <cell r="H5212">
            <v>6395</v>
          </cell>
        </row>
        <row r="5213">
          <cell r="G5213">
            <v>135653</v>
          </cell>
          <cell r="H5213">
            <v>6395</v>
          </cell>
        </row>
        <row r="5214">
          <cell r="G5214">
            <v>135653</v>
          </cell>
          <cell r="H5214">
            <v>6395</v>
          </cell>
        </row>
        <row r="5215">
          <cell r="G5215">
            <v>135653</v>
          </cell>
          <cell r="H5215">
            <v>6395</v>
          </cell>
        </row>
        <row r="5216">
          <cell r="G5216">
            <v>135653</v>
          </cell>
          <cell r="H5216">
            <v>6395</v>
          </cell>
        </row>
        <row r="5217">
          <cell r="G5217">
            <v>135653</v>
          </cell>
          <cell r="H5217">
            <v>6395</v>
          </cell>
        </row>
        <row r="5218">
          <cell r="G5218">
            <v>135653</v>
          </cell>
          <cell r="H5218">
            <v>6395</v>
          </cell>
        </row>
        <row r="5219">
          <cell r="G5219">
            <v>135653</v>
          </cell>
          <cell r="H5219">
            <v>6395</v>
          </cell>
        </row>
        <row r="5220">
          <cell r="G5220">
            <v>135653</v>
          </cell>
          <cell r="H5220">
            <v>6395</v>
          </cell>
        </row>
        <row r="5221">
          <cell r="G5221">
            <v>135653</v>
          </cell>
          <cell r="H5221">
            <v>6395</v>
          </cell>
        </row>
        <row r="5222">
          <cell r="G5222">
            <v>135653</v>
          </cell>
          <cell r="H5222">
            <v>6395</v>
          </cell>
        </row>
        <row r="5223">
          <cell r="G5223">
            <v>135653</v>
          </cell>
          <cell r="H5223">
            <v>6395</v>
          </cell>
        </row>
        <row r="5224">
          <cell r="G5224">
            <v>135653</v>
          </cell>
          <cell r="H5224">
            <v>6395</v>
          </cell>
        </row>
        <row r="5225">
          <cell r="G5225">
            <v>135653</v>
          </cell>
          <cell r="H5225">
            <v>6395</v>
          </cell>
        </row>
        <row r="5226">
          <cell r="G5226">
            <v>135653</v>
          </cell>
          <cell r="H5226">
            <v>6395</v>
          </cell>
        </row>
        <row r="5227">
          <cell r="G5227">
            <v>135653</v>
          </cell>
          <cell r="H5227">
            <v>6395</v>
          </cell>
        </row>
        <row r="5228">
          <cell r="G5228">
            <v>135653</v>
          </cell>
          <cell r="H5228">
            <v>6395</v>
          </cell>
        </row>
        <row r="5229">
          <cell r="G5229">
            <v>135653</v>
          </cell>
          <cell r="H5229">
            <v>6395</v>
          </cell>
        </row>
        <row r="5230">
          <cell r="G5230">
            <v>135653</v>
          </cell>
          <cell r="H5230">
            <v>6395</v>
          </cell>
        </row>
        <row r="5231">
          <cell r="G5231">
            <v>135653</v>
          </cell>
          <cell r="H5231">
            <v>6395</v>
          </cell>
        </row>
        <row r="5232">
          <cell r="G5232">
            <v>135653</v>
          </cell>
          <cell r="H5232">
            <v>6395</v>
          </cell>
        </row>
        <row r="5233">
          <cell r="G5233">
            <v>135653</v>
          </cell>
          <cell r="H5233">
            <v>6395</v>
          </cell>
        </row>
        <row r="5234">
          <cell r="G5234">
            <v>135653</v>
          </cell>
          <cell r="H5234">
            <v>6395</v>
          </cell>
        </row>
        <row r="5235">
          <cell r="G5235">
            <v>135653</v>
          </cell>
          <cell r="H5235">
            <v>6395</v>
          </cell>
        </row>
        <row r="5236">
          <cell r="G5236">
            <v>135653</v>
          </cell>
          <cell r="H5236">
            <v>6395</v>
          </cell>
        </row>
        <row r="5237">
          <cell r="G5237">
            <v>135653</v>
          </cell>
          <cell r="H5237">
            <v>6395</v>
          </cell>
        </row>
        <row r="5238">
          <cell r="G5238">
            <v>135654</v>
          </cell>
          <cell r="H5238">
            <v>6379</v>
          </cell>
        </row>
        <row r="5239">
          <cell r="G5239">
            <v>135654</v>
          </cell>
          <cell r="H5239">
            <v>6379</v>
          </cell>
        </row>
        <row r="5240">
          <cell r="G5240">
            <v>135654</v>
          </cell>
          <cell r="H5240">
            <v>6379</v>
          </cell>
        </row>
        <row r="5241">
          <cell r="G5241">
            <v>135654</v>
          </cell>
          <cell r="H5241">
            <v>6379</v>
          </cell>
        </row>
        <row r="5242">
          <cell r="G5242">
            <v>135654</v>
          </cell>
          <cell r="H5242">
            <v>6379</v>
          </cell>
        </row>
        <row r="5243">
          <cell r="G5243">
            <v>135654</v>
          </cell>
          <cell r="H5243">
            <v>6379</v>
          </cell>
        </row>
        <row r="5244">
          <cell r="G5244">
            <v>135654</v>
          </cell>
          <cell r="H5244">
            <v>6379</v>
          </cell>
        </row>
        <row r="5245">
          <cell r="G5245">
            <v>135654</v>
          </cell>
          <cell r="H5245">
            <v>6379</v>
          </cell>
        </row>
        <row r="5246">
          <cell r="G5246">
            <v>135654</v>
          </cell>
          <cell r="H5246">
            <v>6379</v>
          </cell>
        </row>
        <row r="5247">
          <cell r="G5247">
            <v>135654</v>
          </cell>
          <cell r="H5247">
            <v>6379</v>
          </cell>
        </row>
        <row r="5248">
          <cell r="G5248">
            <v>135654</v>
          </cell>
          <cell r="H5248">
            <v>6379</v>
          </cell>
        </row>
        <row r="5249">
          <cell r="G5249">
            <v>135654</v>
          </cell>
          <cell r="H5249">
            <v>6379</v>
          </cell>
        </row>
        <row r="5250">
          <cell r="G5250">
            <v>135654</v>
          </cell>
          <cell r="H5250">
            <v>6379</v>
          </cell>
        </row>
        <row r="5251">
          <cell r="G5251">
            <v>135654</v>
          </cell>
          <cell r="H5251">
            <v>6379</v>
          </cell>
        </row>
        <row r="5252">
          <cell r="G5252">
            <v>135654</v>
          </cell>
          <cell r="H5252">
            <v>6379</v>
          </cell>
        </row>
        <row r="5253">
          <cell r="G5253">
            <v>135654</v>
          </cell>
          <cell r="H5253">
            <v>6379</v>
          </cell>
        </row>
        <row r="5254">
          <cell r="G5254">
            <v>135654</v>
          </cell>
          <cell r="H5254">
            <v>6379</v>
          </cell>
        </row>
        <row r="5255">
          <cell r="G5255">
            <v>135654</v>
          </cell>
          <cell r="H5255">
            <v>6379</v>
          </cell>
        </row>
        <row r="5256">
          <cell r="G5256">
            <v>135654</v>
          </cell>
          <cell r="H5256">
            <v>6379</v>
          </cell>
        </row>
        <row r="5257">
          <cell r="G5257">
            <v>135654</v>
          </cell>
          <cell r="H5257">
            <v>6379</v>
          </cell>
        </row>
        <row r="5258">
          <cell r="G5258">
            <v>135654</v>
          </cell>
          <cell r="H5258">
            <v>6379</v>
          </cell>
        </row>
        <row r="5259">
          <cell r="G5259">
            <v>135654</v>
          </cell>
          <cell r="H5259">
            <v>6379</v>
          </cell>
        </row>
        <row r="5260">
          <cell r="G5260">
            <v>135654</v>
          </cell>
          <cell r="H5260">
            <v>6379</v>
          </cell>
        </row>
        <row r="5261">
          <cell r="G5261">
            <v>135654</v>
          </cell>
          <cell r="H5261">
            <v>6379</v>
          </cell>
        </row>
        <row r="5262">
          <cell r="G5262">
            <v>135654</v>
          </cell>
          <cell r="H5262">
            <v>6379</v>
          </cell>
        </row>
        <row r="5263">
          <cell r="G5263">
            <v>135654</v>
          </cell>
          <cell r="H5263">
            <v>6379</v>
          </cell>
        </row>
        <row r="5264">
          <cell r="G5264">
            <v>135654</v>
          </cell>
          <cell r="H5264">
            <v>6379</v>
          </cell>
        </row>
        <row r="5265">
          <cell r="G5265">
            <v>135654</v>
          </cell>
          <cell r="H5265">
            <v>6379</v>
          </cell>
        </row>
        <row r="5266">
          <cell r="G5266">
            <v>135654</v>
          </cell>
          <cell r="H5266">
            <v>6379</v>
          </cell>
        </row>
        <row r="5267">
          <cell r="G5267">
            <v>135654</v>
          </cell>
          <cell r="H5267">
            <v>6379</v>
          </cell>
        </row>
        <row r="5268">
          <cell r="G5268">
            <v>135654</v>
          </cell>
          <cell r="H5268">
            <v>6379</v>
          </cell>
        </row>
        <row r="5269">
          <cell r="G5269">
            <v>135654</v>
          </cell>
          <cell r="H5269">
            <v>6379</v>
          </cell>
        </row>
        <row r="5270">
          <cell r="G5270">
            <v>135654</v>
          </cell>
          <cell r="H5270">
            <v>6379</v>
          </cell>
        </row>
        <row r="5271">
          <cell r="G5271">
            <v>135654</v>
          </cell>
          <cell r="H5271">
            <v>6379</v>
          </cell>
        </row>
        <row r="5272">
          <cell r="G5272">
            <v>135654</v>
          </cell>
          <cell r="H5272">
            <v>6379</v>
          </cell>
        </row>
        <row r="5273">
          <cell r="G5273">
            <v>135654</v>
          </cell>
          <cell r="H5273">
            <v>6379</v>
          </cell>
        </row>
        <row r="5274">
          <cell r="G5274">
            <v>135654</v>
          </cell>
          <cell r="H5274">
            <v>6379</v>
          </cell>
        </row>
        <row r="5275">
          <cell r="G5275">
            <v>135654</v>
          </cell>
          <cell r="H5275">
            <v>6379</v>
          </cell>
        </row>
        <row r="5276">
          <cell r="G5276">
            <v>135654</v>
          </cell>
          <cell r="H5276">
            <v>6379</v>
          </cell>
        </row>
        <row r="5277">
          <cell r="G5277">
            <v>135654</v>
          </cell>
          <cell r="H5277">
            <v>6379</v>
          </cell>
        </row>
        <row r="5278">
          <cell r="G5278">
            <v>135654</v>
          </cell>
          <cell r="H5278">
            <v>6379</v>
          </cell>
        </row>
        <row r="5279">
          <cell r="G5279">
            <v>135654</v>
          </cell>
          <cell r="H5279">
            <v>6379</v>
          </cell>
        </row>
        <row r="5280">
          <cell r="G5280">
            <v>135654</v>
          </cell>
          <cell r="H5280">
            <v>6379</v>
          </cell>
        </row>
        <row r="5281">
          <cell r="G5281">
            <v>135654</v>
          </cell>
          <cell r="H5281">
            <v>6379</v>
          </cell>
        </row>
        <row r="5282">
          <cell r="G5282">
            <v>135654</v>
          </cell>
          <cell r="H5282">
            <v>6379</v>
          </cell>
        </row>
        <row r="5283">
          <cell r="G5283">
            <v>135654</v>
          </cell>
          <cell r="H5283">
            <v>6379</v>
          </cell>
        </row>
        <row r="5284">
          <cell r="G5284">
            <v>135654</v>
          </cell>
          <cell r="H5284">
            <v>6379</v>
          </cell>
        </row>
        <row r="5285">
          <cell r="G5285">
            <v>135654</v>
          </cell>
          <cell r="H5285">
            <v>6379</v>
          </cell>
        </row>
        <row r="5286">
          <cell r="G5286">
            <v>135654</v>
          </cell>
          <cell r="H5286">
            <v>6379</v>
          </cell>
        </row>
        <row r="5287">
          <cell r="G5287">
            <v>135654</v>
          </cell>
          <cell r="H5287">
            <v>6379</v>
          </cell>
        </row>
        <row r="5288">
          <cell r="G5288">
            <v>135654</v>
          </cell>
          <cell r="H5288">
            <v>6379</v>
          </cell>
        </row>
        <row r="5289">
          <cell r="G5289">
            <v>135654</v>
          </cell>
          <cell r="H5289">
            <v>6379</v>
          </cell>
        </row>
        <row r="5290">
          <cell r="G5290">
            <v>135654</v>
          </cell>
          <cell r="H5290">
            <v>6379</v>
          </cell>
        </row>
        <row r="5291">
          <cell r="G5291">
            <v>135654</v>
          </cell>
          <cell r="H5291">
            <v>6379</v>
          </cell>
        </row>
        <row r="5292">
          <cell r="G5292">
            <v>135654</v>
          </cell>
          <cell r="H5292">
            <v>6379</v>
          </cell>
        </row>
        <row r="5293">
          <cell r="G5293">
            <v>135654</v>
          </cell>
          <cell r="H5293">
            <v>6379</v>
          </cell>
        </row>
        <row r="5294">
          <cell r="G5294">
            <v>135654</v>
          </cell>
          <cell r="H5294">
            <v>6379</v>
          </cell>
        </row>
        <row r="5295">
          <cell r="G5295">
            <v>135654</v>
          </cell>
          <cell r="H5295">
            <v>6379</v>
          </cell>
        </row>
        <row r="5296">
          <cell r="G5296">
            <v>135654</v>
          </cell>
          <cell r="H5296">
            <v>6379</v>
          </cell>
        </row>
        <row r="5297">
          <cell r="G5297">
            <v>135654</v>
          </cell>
          <cell r="H5297">
            <v>6379</v>
          </cell>
        </row>
        <row r="5298">
          <cell r="G5298">
            <v>135654</v>
          </cell>
          <cell r="H5298">
            <v>6379</v>
          </cell>
        </row>
        <row r="5299">
          <cell r="G5299">
            <v>135654</v>
          </cell>
          <cell r="H5299">
            <v>6379</v>
          </cell>
        </row>
        <row r="5300">
          <cell r="G5300">
            <v>135654</v>
          </cell>
          <cell r="H5300">
            <v>6379</v>
          </cell>
        </row>
        <row r="5301">
          <cell r="G5301">
            <v>135654</v>
          </cell>
          <cell r="H5301">
            <v>6379</v>
          </cell>
        </row>
        <row r="5302">
          <cell r="G5302">
            <v>135654</v>
          </cell>
          <cell r="H5302">
            <v>6379</v>
          </cell>
        </row>
        <row r="5303">
          <cell r="G5303">
            <v>135654</v>
          </cell>
          <cell r="H5303">
            <v>6379</v>
          </cell>
        </row>
        <row r="5304">
          <cell r="G5304">
            <v>135654</v>
          </cell>
          <cell r="H5304">
            <v>6379</v>
          </cell>
        </row>
        <row r="5305">
          <cell r="G5305">
            <v>135654</v>
          </cell>
          <cell r="H5305">
            <v>6379</v>
          </cell>
        </row>
        <row r="5306">
          <cell r="G5306">
            <v>135654</v>
          </cell>
          <cell r="H5306">
            <v>6379</v>
          </cell>
        </row>
        <row r="5307">
          <cell r="G5307">
            <v>135654</v>
          </cell>
          <cell r="H5307">
            <v>6379</v>
          </cell>
        </row>
        <row r="5308">
          <cell r="G5308">
            <v>135654</v>
          </cell>
          <cell r="H5308">
            <v>6379</v>
          </cell>
        </row>
        <row r="5309">
          <cell r="G5309">
            <v>135654</v>
          </cell>
          <cell r="H5309">
            <v>6379</v>
          </cell>
        </row>
        <row r="5310">
          <cell r="G5310">
            <v>135654</v>
          </cell>
          <cell r="H5310">
            <v>6379</v>
          </cell>
        </row>
        <row r="5311">
          <cell r="G5311">
            <v>135654</v>
          </cell>
          <cell r="H5311">
            <v>6379</v>
          </cell>
        </row>
        <row r="5312">
          <cell r="G5312">
            <v>135654</v>
          </cell>
          <cell r="H5312">
            <v>6379</v>
          </cell>
        </row>
        <row r="5313">
          <cell r="G5313">
            <v>135654</v>
          </cell>
          <cell r="H5313">
            <v>6379</v>
          </cell>
        </row>
        <row r="5314">
          <cell r="G5314">
            <v>135654</v>
          </cell>
          <cell r="H5314">
            <v>6379</v>
          </cell>
        </row>
        <row r="5315">
          <cell r="G5315">
            <v>135654</v>
          </cell>
          <cell r="H5315">
            <v>6379</v>
          </cell>
        </row>
        <row r="5316">
          <cell r="G5316">
            <v>135654</v>
          </cell>
          <cell r="H5316">
            <v>6379</v>
          </cell>
        </row>
        <row r="5317">
          <cell r="G5317">
            <v>135654</v>
          </cell>
          <cell r="H5317">
            <v>6379</v>
          </cell>
        </row>
        <row r="5318">
          <cell r="G5318">
            <v>135654</v>
          </cell>
          <cell r="H5318">
            <v>6379</v>
          </cell>
        </row>
        <row r="5319">
          <cell r="G5319">
            <v>135654</v>
          </cell>
          <cell r="H5319">
            <v>6379</v>
          </cell>
        </row>
        <row r="5320">
          <cell r="G5320">
            <v>135654</v>
          </cell>
          <cell r="H5320">
            <v>6379</v>
          </cell>
        </row>
        <row r="5321">
          <cell r="G5321">
            <v>135654</v>
          </cell>
          <cell r="H5321">
            <v>6379</v>
          </cell>
        </row>
        <row r="5322">
          <cell r="G5322">
            <v>135654</v>
          </cell>
          <cell r="H5322">
            <v>6379</v>
          </cell>
        </row>
        <row r="5323">
          <cell r="G5323">
            <v>135654</v>
          </cell>
          <cell r="H5323">
            <v>6379</v>
          </cell>
        </row>
        <row r="5324">
          <cell r="G5324">
            <v>135654</v>
          </cell>
          <cell r="H5324">
            <v>6379</v>
          </cell>
        </row>
        <row r="5325">
          <cell r="G5325">
            <v>135654</v>
          </cell>
          <cell r="H5325">
            <v>6379</v>
          </cell>
        </row>
        <row r="5326">
          <cell r="G5326">
            <v>135654</v>
          </cell>
          <cell r="H5326">
            <v>6379</v>
          </cell>
        </row>
        <row r="5327">
          <cell r="G5327">
            <v>135654</v>
          </cell>
          <cell r="H5327">
            <v>6379</v>
          </cell>
        </row>
        <row r="5328">
          <cell r="G5328">
            <v>135654</v>
          </cell>
          <cell r="H5328">
            <v>6379</v>
          </cell>
        </row>
        <row r="5329">
          <cell r="G5329">
            <v>135654</v>
          </cell>
          <cell r="H5329">
            <v>6379</v>
          </cell>
        </row>
        <row r="5330">
          <cell r="G5330">
            <v>135654</v>
          </cell>
          <cell r="H5330">
            <v>6379</v>
          </cell>
        </row>
        <row r="5331">
          <cell r="G5331">
            <v>135654</v>
          </cell>
          <cell r="H5331">
            <v>6379</v>
          </cell>
        </row>
        <row r="5332">
          <cell r="G5332">
            <v>135654</v>
          </cell>
          <cell r="H5332">
            <v>6379</v>
          </cell>
        </row>
        <row r="5333">
          <cell r="G5333">
            <v>135654</v>
          </cell>
          <cell r="H5333">
            <v>6379</v>
          </cell>
        </row>
        <row r="5334">
          <cell r="G5334">
            <v>135654</v>
          </cell>
          <cell r="H5334">
            <v>6379</v>
          </cell>
        </row>
        <row r="5335">
          <cell r="G5335">
            <v>135654</v>
          </cell>
          <cell r="H5335">
            <v>6379</v>
          </cell>
        </row>
        <row r="5336">
          <cell r="G5336">
            <v>135654</v>
          </cell>
          <cell r="H5336">
            <v>6379</v>
          </cell>
        </row>
        <row r="5337">
          <cell r="G5337">
            <v>135654</v>
          </cell>
          <cell r="H5337">
            <v>6379</v>
          </cell>
        </row>
        <row r="5338">
          <cell r="G5338">
            <v>135654</v>
          </cell>
          <cell r="H5338">
            <v>6379</v>
          </cell>
        </row>
        <row r="5339">
          <cell r="G5339">
            <v>135654</v>
          </cell>
          <cell r="H5339">
            <v>6379</v>
          </cell>
        </row>
        <row r="5340">
          <cell r="G5340">
            <v>135654</v>
          </cell>
          <cell r="H5340">
            <v>6379</v>
          </cell>
        </row>
        <row r="5341">
          <cell r="G5341">
            <v>135654</v>
          </cell>
          <cell r="H5341">
            <v>6379</v>
          </cell>
        </row>
        <row r="5342">
          <cell r="G5342">
            <v>135654</v>
          </cell>
          <cell r="H5342">
            <v>6379</v>
          </cell>
        </row>
        <row r="5343">
          <cell r="G5343">
            <v>135654</v>
          </cell>
          <cell r="H5343">
            <v>6379</v>
          </cell>
        </row>
        <row r="5344">
          <cell r="G5344">
            <v>135654</v>
          </cell>
          <cell r="H5344">
            <v>6379</v>
          </cell>
        </row>
        <row r="5345">
          <cell r="G5345">
            <v>135654</v>
          </cell>
          <cell r="H5345">
            <v>6379</v>
          </cell>
        </row>
        <row r="5346">
          <cell r="G5346">
            <v>135654</v>
          </cell>
          <cell r="H5346">
            <v>6379</v>
          </cell>
        </row>
        <row r="5347">
          <cell r="G5347">
            <v>135654</v>
          </cell>
          <cell r="H5347">
            <v>6379</v>
          </cell>
        </row>
        <row r="5348">
          <cell r="G5348">
            <v>135654</v>
          </cell>
          <cell r="H5348">
            <v>6379</v>
          </cell>
        </row>
        <row r="5349">
          <cell r="G5349">
            <v>135654</v>
          </cell>
          <cell r="H5349">
            <v>6379</v>
          </cell>
        </row>
        <row r="5350">
          <cell r="G5350">
            <v>135654</v>
          </cell>
          <cell r="H5350">
            <v>6379</v>
          </cell>
        </row>
        <row r="5351">
          <cell r="G5351">
            <v>135654</v>
          </cell>
          <cell r="H5351">
            <v>6379</v>
          </cell>
        </row>
        <row r="5352">
          <cell r="G5352">
            <v>135654</v>
          </cell>
          <cell r="H5352">
            <v>6379</v>
          </cell>
        </row>
        <row r="5353">
          <cell r="G5353">
            <v>135654</v>
          </cell>
          <cell r="H5353">
            <v>6379</v>
          </cell>
        </row>
        <row r="5354">
          <cell r="G5354">
            <v>135654</v>
          </cell>
          <cell r="H5354">
            <v>6379</v>
          </cell>
        </row>
        <row r="5355">
          <cell r="G5355">
            <v>135654</v>
          </cell>
          <cell r="H5355">
            <v>6379</v>
          </cell>
        </row>
        <row r="5356">
          <cell r="G5356">
            <v>135654</v>
          </cell>
          <cell r="H5356">
            <v>6379</v>
          </cell>
        </row>
        <row r="5357">
          <cell r="G5357">
            <v>135654</v>
          </cell>
          <cell r="H5357">
            <v>6379</v>
          </cell>
        </row>
        <row r="5358">
          <cell r="G5358">
            <v>135654</v>
          </cell>
          <cell r="H5358">
            <v>6379</v>
          </cell>
        </row>
        <row r="5359">
          <cell r="G5359">
            <v>135654</v>
          </cell>
          <cell r="H5359">
            <v>6379</v>
          </cell>
        </row>
        <row r="5360">
          <cell r="G5360">
            <v>135654</v>
          </cell>
          <cell r="H5360">
            <v>6379</v>
          </cell>
        </row>
        <row r="5361">
          <cell r="G5361">
            <v>135654</v>
          </cell>
          <cell r="H5361">
            <v>6379</v>
          </cell>
        </row>
        <row r="5362">
          <cell r="G5362">
            <v>135654</v>
          </cell>
          <cell r="H5362">
            <v>6379</v>
          </cell>
        </row>
        <row r="5363">
          <cell r="G5363">
            <v>135654</v>
          </cell>
          <cell r="H5363">
            <v>6379</v>
          </cell>
        </row>
        <row r="5364">
          <cell r="G5364">
            <v>135654</v>
          </cell>
          <cell r="H5364">
            <v>6379</v>
          </cell>
        </row>
        <row r="5365">
          <cell r="G5365">
            <v>135654</v>
          </cell>
          <cell r="H5365">
            <v>6379</v>
          </cell>
        </row>
        <row r="5366">
          <cell r="G5366">
            <v>135654</v>
          </cell>
          <cell r="H5366">
            <v>6379</v>
          </cell>
        </row>
        <row r="5367">
          <cell r="G5367">
            <v>135654</v>
          </cell>
          <cell r="H5367">
            <v>6379</v>
          </cell>
        </row>
        <row r="5368">
          <cell r="G5368">
            <v>135654</v>
          </cell>
          <cell r="H5368">
            <v>6379</v>
          </cell>
        </row>
        <row r="5369">
          <cell r="G5369">
            <v>135654</v>
          </cell>
          <cell r="H5369">
            <v>6379</v>
          </cell>
        </row>
        <row r="5370">
          <cell r="G5370">
            <v>135654</v>
          </cell>
          <cell r="H5370">
            <v>6379</v>
          </cell>
        </row>
        <row r="5371">
          <cell r="G5371">
            <v>135654</v>
          </cell>
          <cell r="H5371">
            <v>6379</v>
          </cell>
        </row>
        <row r="5372">
          <cell r="G5372">
            <v>135654</v>
          </cell>
          <cell r="H5372">
            <v>6379</v>
          </cell>
        </row>
        <row r="5373">
          <cell r="G5373">
            <v>135654</v>
          </cell>
          <cell r="H5373">
            <v>6379</v>
          </cell>
        </row>
        <row r="5374">
          <cell r="G5374">
            <v>135654</v>
          </cell>
          <cell r="H5374">
            <v>6379</v>
          </cell>
        </row>
        <row r="5375">
          <cell r="G5375">
            <v>135654</v>
          </cell>
          <cell r="H5375">
            <v>6379</v>
          </cell>
        </row>
        <row r="5376">
          <cell r="G5376">
            <v>135654</v>
          </cell>
          <cell r="H5376">
            <v>6379</v>
          </cell>
        </row>
        <row r="5377">
          <cell r="G5377">
            <v>135654</v>
          </cell>
          <cell r="H5377">
            <v>6379</v>
          </cell>
        </row>
        <row r="5378">
          <cell r="G5378">
            <v>135654</v>
          </cell>
          <cell r="H5378">
            <v>6379</v>
          </cell>
        </row>
        <row r="5379">
          <cell r="G5379">
            <v>135654</v>
          </cell>
          <cell r="H5379">
            <v>6379</v>
          </cell>
        </row>
        <row r="5380">
          <cell r="G5380">
            <v>135654</v>
          </cell>
          <cell r="H5380">
            <v>6379</v>
          </cell>
        </row>
        <row r="5381">
          <cell r="G5381">
            <v>135654</v>
          </cell>
          <cell r="H5381">
            <v>6379</v>
          </cell>
        </row>
        <row r="5382">
          <cell r="G5382">
            <v>135654</v>
          </cell>
          <cell r="H5382">
            <v>6379</v>
          </cell>
        </row>
        <row r="5383">
          <cell r="G5383">
            <v>135654</v>
          </cell>
          <cell r="H5383">
            <v>6379</v>
          </cell>
        </row>
        <row r="5384">
          <cell r="G5384">
            <v>135654</v>
          </cell>
          <cell r="H5384">
            <v>6379</v>
          </cell>
        </row>
        <row r="5385">
          <cell r="G5385">
            <v>135654</v>
          </cell>
          <cell r="H5385">
            <v>6379</v>
          </cell>
        </row>
        <row r="5386">
          <cell r="G5386">
            <v>135654</v>
          </cell>
          <cell r="H5386">
            <v>6379</v>
          </cell>
        </row>
        <row r="5387">
          <cell r="G5387">
            <v>135654</v>
          </cell>
          <cell r="H5387">
            <v>6379</v>
          </cell>
        </row>
        <row r="5388">
          <cell r="G5388">
            <v>135654</v>
          </cell>
          <cell r="H5388">
            <v>6379</v>
          </cell>
        </row>
        <row r="5389">
          <cell r="G5389">
            <v>135654</v>
          </cell>
          <cell r="H5389">
            <v>6379</v>
          </cell>
        </row>
        <row r="5390">
          <cell r="G5390">
            <v>135654</v>
          </cell>
          <cell r="H5390">
            <v>6379</v>
          </cell>
        </row>
        <row r="5391">
          <cell r="G5391">
            <v>135654</v>
          </cell>
          <cell r="H5391">
            <v>6379</v>
          </cell>
        </row>
        <row r="5392">
          <cell r="G5392">
            <v>135654</v>
          </cell>
          <cell r="H5392">
            <v>6379</v>
          </cell>
        </row>
        <row r="5393">
          <cell r="G5393">
            <v>135654</v>
          </cell>
          <cell r="H5393">
            <v>6379</v>
          </cell>
        </row>
        <row r="5394">
          <cell r="G5394">
            <v>135654</v>
          </cell>
          <cell r="H5394">
            <v>6379</v>
          </cell>
        </row>
        <row r="5395">
          <cell r="G5395">
            <v>135654</v>
          </cell>
          <cell r="H5395">
            <v>6379</v>
          </cell>
        </row>
        <row r="5396">
          <cell r="G5396">
            <v>135654</v>
          </cell>
          <cell r="H5396">
            <v>6379</v>
          </cell>
        </row>
        <row r="5397">
          <cell r="G5397">
            <v>135654</v>
          </cell>
          <cell r="H5397">
            <v>6379</v>
          </cell>
        </row>
        <row r="5398">
          <cell r="G5398">
            <v>135654</v>
          </cell>
          <cell r="H5398">
            <v>6379</v>
          </cell>
        </row>
        <row r="5399">
          <cell r="G5399">
            <v>135654</v>
          </cell>
          <cell r="H5399">
            <v>6379</v>
          </cell>
        </row>
        <row r="5400">
          <cell r="G5400">
            <v>135654</v>
          </cell>
          <cell r="H5400">
            <v>6379</v>
          </cell>
        </row>
        <row r="5401">
          <cell r="G5401">
            <v>135654</v>
          </cell>
          <cell r="H5401">
            <v>6379</v>
          </cell>
        </row>
        <row r="5402">
          <cell r="G5402">
            <v>135655</v>
          </cell>
          <cell r="H5402">
            <v>6444</v>
          </cell>
        </row>
        <row r="5403">
          <cell r="G5403">
            <v>135655</v>
          </cell>
          <cell r="H5403">
            <v>6444</v>
          </cell>
        </row>
        <row r="5404">
          <cell r="G5404">
            <v>135655</v>
          </cell>
          <cell r="H5404">
            <v>6444</v>
          </cell>
        </row>
        <row r="5405">
          <cell r="G5405">
            <v>135655</v>
          </cell>
          <cell r="H5405">
            <v>6444</v>
          </cell>
        </row>
        <row r="5406">
          <cell r="G5406">
            <v>135655</v>
          </cell>
          <cell r="H5406">
            <v>6444</v>
          </cell>
        </row>
        <row r="5407">
          <cell r="G5407">
            <v>135655</v>
          </cell>
          <cell r="H5407">
            <v>6444</v>
          </cell>
        </row>
        <row r="5408">
          <cell r="G5408">
            <v>135655</v>
          </cell>
          <cell r="H5408">
            <v>6444</v>
          </cell>
        </row>
        <row r="5409">
          <cell r="G5409">
            <v>135655</v>
          </cell>
          <cell r="H5409">
            <v>6444</v>
          </cell>
        </row>
        <row r="5410">
          <cell r="G5410">
            <v>135655</v>
          </cell>
          <cell r="H5410">
            <v>6444</v>
          </cell>
        </row>
        <row r="5411">
          <cell r="G5411">
            <v>135655</v>
          </cell>
          <cell r="H5411">
            <v>6444</v>
          </cell>
        </row>
        <row r="5412">
          <cell r="G5412">
            <v>135655</v>
          </cell>
          <cell r="H5412">
            <v>6444</v>
          </cell>
        </row>
        <row r="5413">
          <cell r="G5413">
            <v>135655</v>
          </cell>
          <cell r="H5413">
            <v>6444</v>
          </cell>
        </row>
        <row r="5414">
          <cell r="G5414">
            <v>135655</v>
          </cell>
          <cell r="H5414">
            <v>6444</v>
          </cell>
        </row>
        <row r="5415">
          <cell r="G5415">
            <v>135655</v>
          </cell>
          <cell r="H5415">
            <v>6444</v>
          </cell>
        </row>
        <row r="5416">
          <cell r="G5416">
            <v>135655</v>
          </cell>
          <cell r="H5416">
            <v>6444</v>
          </cell>
        </row>
        <row r="5417">
          <cell r="G5417">
            <v>135655</v>
          </cell>
          <cell r="H5417">
            <v>6444</v>
          </cell>
        </row>
        <row r="5418">
          <cell r="G5418">
            <v>135655</v>
          </cell>
          <cell r="H5418">
            <v>6444</v>
          </cell>
        </row>
        <row r="5419">
          <cell r="G5419">
            <v>135655</v>
          </cell>
          <cell r="H5419">
            <v>6444</v>
          </cell>
        </row>
        <row r="5420">
          <cell r="G5420">
            <v>135655</v>
          </cell>
          <cell r="H5420">
            <v>6444</v>
          </cell>
        </row>
        <row r="5421">
          <cell r="G5421">
            <v>135655</v>
          </cell>
          <cell r="H5421">
            <v>6444</v>
          </cell>
        </row>
        <row r="5422">
          <cell r="G5422">
            <v>135655</v>
          </cell>
          <cell r="H5422">
            <v>6444</v>
          </cell>
        </row>
        <row r="5423">
          <cell r="G5423">
            <v>135655</v>
          </cell>
          <cell r="H5423">
            <v>6444</v>
          </cell>
        </row>
        <row r="5424">
          <cell r="G5424">
            <v>135655</v>
          </cell>
          <cell r="H5424">
            <v>6444</v>
          </cell>
        </row>
        <row r="5425">
          <cell r="G5425">
            <v>135655</v>
          </cell>
          <cell r="H5425">
            <v>6444</v>
          </cell>
        </row>
        <row r="5426">
          <cell r="G5426">
            <v>135655</v>
          </cell>
          <cell r="H5426">
            <v>6444</v>
          </cell>
        </row>
        <row r="5427">
          <cell r="G5427">
            <v>135655</v>
          </cell>
          <cell r="H5427">
            <v>6444</v>
          </cell>
        </row>
        <row r="5428">
          <cell r="G5428">
            <v>135655</v>
          </cell>
          <cell r="H5428">
            <v>6444</v>
          </cell>
        </row>
        <row r="5429">
          <cell r="G5429">
            <v>135655</v>
          </cell>
          <cell r="H5429">
            <v>6444</v>
          </cell>
        </row>
        <row r="5430">
          <cell r="G5430">
            <v>135655</v>
          </cell>
          <cell r="H5430">
            <v>6444</v>
          </cell>
        </row>
        <row r="5431">
          <cell r="G5431">
            <v>135655</v>
          </cell>
          <cell r="H5431">
            <v>6444</v>
          </cell>
        </row>
        <row r="5432">
          <cell r="G5432">
            <v>135655</v>
          </cell>
          <cell r="H5432">
            <v>6444</v>
          </cell>
        </row>
        <row r="5433">
          <cell r="G5433">
            <v>135655</v>
          </cell>
          <cell r="H5433">
            <v>6444</v>
          </cell>
        </row>
        <row r="5434">
          <cell r="G5434">
            <v>135655</v>
          </cell>
          <cell r="H5434">
            <v>6444</v>
          </cell>
        </row>
        <row r="5435">
          <cell r="G5435">
            <v>135655</v>
          </cell>
          <cell r="H5435">
            <v>6444</v>
          </cell>
        </row>
        <row r="5436">
          <cell r="G5436">
            <v>135655</v>
          </cell>
          <cell r="H5436">
            <v>6444</v>
          </cell>
        </row>
        <row r="5437">
          <cell r="G5437">
            <v>135655</v>
          </cell>
          <cell r="H5437">
            <v>6444</v>
          </cell>
        </row>
        <row r="5438">
          <cell r="G5438">
            <v>135655</v>
          </cell>
          <cell r="H5438">
            <v>6444</v>
          </cell>
        </row>
        <row r="5439">
          <cell r="G5439">
            <v>135656</v>
          </cell>
          <cell r="H5439">
            <v>6445</v>
          </cell>
        </row>
        <row r="5440">
          <cell r="G5440">
            <v>135656</v>
          </cell>
          <cell r="H5440">
            <v>6445</v>
          </cell>
        </row>
        <row r="5441">
          <cell r="G5441">
            <v>135656</v>
          </cell>
          <cell r="H5441">
            <v>6445</v>
          </cell>
        </row>
        <row r="5442">
          <cell r="G5442">
            <v>135656</v>
          </cell>
          <cell r="H5442">
            <v>6445</v>
          </cell>
        </row>
        <row r="5443">
          <cell r="G5443">
            <v>135656</v>
          </cell>
          <cell r="H5443">
            <v>6445</v>
          </cell>
        </row>
        <row r="5444">
          <cell r="G5444">
            <v>135656</v>
          </cell>
          <cell r="H5444">
            <v>6445</v>
          </cell>
        </row>
        <row r="5445">
          <cell r="G5445">
            <v>135656</v>
          </cell>
          <cell r="H5445">
            <v>6445</v>
          </cell>
        </row>
        <row r="5446">
          <cell r="G5446">
            <v>135656</v>
          </cell>
          <cell r="H5446">
            <v>6445</v>
          </cell>
        </row>
        <row r="5447">
          <cell r="G5447">
            <v>135656</v>
          </cell>
          <cell r="H5447">
            <v>6445</v>
          </cell>
        </row>
        <row r="5448">
          <cell r="G5448">
            <v>135656</v>
          </cell>
          <cell r="H5448">
            <v>6445</v>
          </cell>
        </row>
        <row r="5449">
          <cell r="G5449">
            <v>135656</v>
          </cell>
          <cell r="H5449">
            <v>6445</v>
          </cell>
        </row>
        <row r="5450">
          <cell r="G5450">
            <v>135656</v>
          </cell>
          <cell r="H5450">
            <v>6445</v>
          </cell>
        </row>
        <row r="5451">
          <cell r="G5451">
            <v>135656</v>
          </cell>
          <cell r="H5451">
            <v>6445</v>
          </cell>
        </row>
        <row r="5452">
          <cell r="G5452">
            <v>135656</v>
          </cell>
          <cell r="H5452">
            <v>6445</v>
          </cell>
        </row>
        <row r="5453">
          <cell r="G5453">
            <v>135656</v>
          </cell>
          <cell r="H5453">
            <v>6445</v>
          </cell>
        </row>
        <row r="5454">
          <cell r="G5454">
            <v>135656</v>
          </cell>
          <cell r="H5454">
            <v>6445</v>
          </cell>
        </row>
        <row r="5455">
          <cell r="G5455">
            <v>135656</v>
          </cell>
          <cell r="H5455">
            <v>6445</v>
          </cell>
        </row>
        <row r="5456">
          <cell r="G5456">
            <v>135656</v>
          </cell>
          <cell r="H5456">
            <v>6445</v>
          </cell>
        </row>
        <row r="5457">
          <cell r="G5457">
            <v>135656</v>
          </cell>
          <cell r="H5457">
            <v>6445</v>
          </cell>
        </row>
        <row r="5458">
          <cell r="G5458">
            <v>135656</v>
          </cell>
          <cell r="H5458">
            <v>6445</v>
          </cell>
        </row>
        <row r="5459">
          <cell r="G5459">
            <v>135656</v>
          </cell>
          <cell r="H5459">
            <v>6445</v>
          </cell>
        </row>
        <row r="5460">
          <cell r="G5460">
            <v>135656</v>
          </cell>
          <cell r="H5460">
            <v>6445</v>
          </cell>
        </row>
        <row r="5461">
          <cell r="G5461">
            <v>135656</v>
          </cell>
          <cell r="H5461">
            <v>6445</v>
          </cell>
        </row>
        <row r="5462">
          <cell r="G5462">
            <v>135656</v>
          </cell>
          <cell r="H5462">
            <v>6445</v>
          </cell>
        </row>
        <row r="5463">
          <cell r="G5463">
            <v>135656</v>
          </cell>
          <cell r="H5463">
            <v>6445</v>
          </cell>
        </row>
        <row r="5464">
          <cell r="G5464">
            <v>135656</v>
          </cell>
          <cell r="H5464">
            <v>6445</v>
          </cell>
        </row>
        <row r="5465">
          <cell r="G5465">
            <v>135656</v>
          </cell>
          <cell r="H5465">
            <v>6445</v>
          </cell>
        </row>
        <row r="5466">
          <cell r="G5466">
            <v>135656</v>
          </cell>
          <cell r="H5466">
            <v>6445</v>
          </cell>
        </row>
        <row r="5467">
          <cell r="G5467">
            <v>135656</v>
          </cell>
          <cell r="H5467">
            <v>6445</v>
          </cell>
        </row>
        <row r="5468">
          <cell r="G5468">
            <v>135656</v>
          </cell>
          <cell r="H5468">
            <v>6445</v>
          </cell>
        </row>
        <row r="5469">
          <cell r="G5469">
            <v>135656</v>
          </cell>
          <cell r="H5469">
            <v>6445</v>
          </cell>
        </row>
        <row r="5470">
          <cell r="G5470">
            <v>135656</v>
          </cell>
          <cell r="H5470">
            <v>6445</v>
          </cell>
        </row>
        <row r="5471">
          <cell r="G5471">
            <v>135656</v>
          </cell>
          <cell r="H5471">
            <v>6445</v>
          </cell>
        </row>
        <row r="5472">
          <cell r="G5472">
            <v>135656</v>
          </cell>
          <cell r="H5472">
            <v>6445</v>
          </cell>
        </row>
        <row r="5473">
          <cell r="G5473">
            <v>135656</v>
          </cell>
          <cell r="H5473">
            <v>6445</v>
          </cell>
        </row>
        <row r="5474">
          <cell r="G5474">
            <v>135656</v>
          </cell>
          <cell r="H5474">
            <v>6445</v>
          </cell>
        </row>
        <row r="5475">
          <cell r="G5475">
            <v>135656</v>
          </cell>
          <cell r="H5475">
            <v>6445</v>
          </cell>
        </row>
        <row r="5476">
          <cell r="G5476">
            <v>135657</v>
          </cell>
          <cell r="H5476">
            <v>6405</v>
          </cell>
        </row>
        <row r="5477">
          <cell r="G5477">
            <v>135657</v>
          </cell>
          <cell r="H5477">
            <v>6405</v>
          </cell>
        </row>
        <row r="5478">
          <cell r="G5478">
            <v>135657</v>
          </cell>
          <cell r="H5478">
            <v>6405</v>
          </cell>
        </row>
        <row r="5479">
          <cell r="G5479">
            <v>135657</v>
          </cell>
          <cell r="H5479">
            <v>6405</v>
          </cell>
        </row>
        <row r="5480">
          <cell r="G5480">
            <v>135657</v>
          </cell>
          <cell r="H5480">
            <v>6405</v>
          </cell>
        </row>
        <row r="5481">
          <cell r="G5481">
            <v>135657</v>
          </cell>
          <cell r="H5481">
            <v>6405</v>
          </cell>
        </row>
        <row r="5482">
          <cell r="G5482">
            <v>135657</v>
          </cell>
          <cell r="H5482">
            <v>6405</v>
          </cell>
        </row>
        <row r="5483">
          <cell r="G5483">
            <v>135657</v>
          </cell>
          <cell r="H5483">
            <v>6405</v>
          </cell>
        </row>
        <row r="5484">
          <cell r="G5484">
            <v>135657</v>
          </cell>
          <cell r="H5484">
            <v>6405</v>
          </cell>
        </row>
        <row r="5485">
          <cell r="G5485">
            <v>135657</v>
          </cell>
          <cell r="H5485">
            <v>6405</v>
          </cell>
        </row>
        <row r="5486">
          <cell r="G5486">
            <v>135657</v>
          </cell>
          <cell r="H5486">
            <v>6405</v>
          </cell>
        </row>
        <row r="5487">
          <cell r="G5487">
            <v>135657</v>
          </cell>
          <cell r="H5487">
            <v>6405</v>
          </cell>
        </row>
        <row r="5488">
          <cell r="G5488">
            <v>135657</v>
          </cell>
          <cell r="H5488">
            <v>6405</v>
          </cell>
        </row>
        <row r="5489">
          <cell r="G5489">
            <v>135657</v>
          </cell>
          <cell r="H5489">
            <v>6405</v>
          </cell>
        </row>
        <row r="5490">
          <cell r="G5490">
            <v>135657</v>
          </cell>
          <cell r="H5490">
            <v>6405</v>
          </cell>
        </row>
        <row r="5491">
          <cell r="G5491">
            <v>135657</v>
          </cell>
          <cell r="H5491">
            <v>6405</v>
          </cell>
        </row>
        <row r="5492">
          <cell r="G5492">
            <v>135657</v>
          </cell>
          <cell r="H5492">
            <v>6405</v>
          </cell>
        </row>
        <row r="5493">
          <cell r="G5493">
            <v>135657</v>
          </cell>
          <cell r="H5493">
            <v>6405</v>
          </cell>
        </row>
        <row r="5494">
          <cell r="G5494">
            <v>135657</v>
          </cell>
          <cell r="H5494">
            <v>6405</v>
          </cell>
        </row>
        <row r="5495">
          <cell r="G5495">
            <v>135657</v>
          </cell>
          <cell r="H5495">
            <v>6405</v>
          </cell>
        </row>
        <row r="5496">
          <cell r="G5496">
            <v>135657</v>
          </cell>
          <cell r="H5496">
            <v>6405</v>
          </cell>
        </row>
        <row r="5497">
          <cell r="G5497">
            <v>135657</v>
          </cell>
          <cell r="H5497">
            <v>6405</v>
          </cell>
        </row>
        <row r="5498">
          <cell r="G5498">
            <v>135657</v>
          </cell>
          <cell r="H5498">
            <v>6405</v>
          </cell>
        </row>
        <row r="5499">
          <cell r="G5499">
            <v>135657</v>
          </cell>
          <cell r="H5499">
            <v>6405</v>
          </cell>
        </row>
        <row r="5500">
          <cell r="G5500">
            <v>135657</v>
          </cell>
          <cell r="H5500">
            <v>6405</v>
          </cell>
        </row>
        <row r="5501">
          <cell r="G5501">
            <v>135657</v>
          </cell>
          <cell r="H5501">
            <v>6405</v>
          </cell>
        </row>
        <row r="5502">
          <cell r="G5502">
            <v>135657</v>
          </cell>
          <cell r="H5502">
            <v>6405</v>
          </cell>
        </row>
        <row r="5503">
          <cell r="G5503">
            <v>135657</v>
          </cell>
          <cell r="H5503">
            <v>6405</v>
          </cell>
        </row>
        <row r="5504">
          <cell r="G5504">
            <v>135657</v>
          </cell>
          <cell r="H5504">
            <v>6405</v>
          </cell>
        </row>
        <row r="5505">
          <cell r="G5505">
            <v>135657</v>
          </cell>
          <cell r="H5505">
            <v>6405</v>
          </cell>
        </row>
        <row r="5506">
          <cell r="G5506">
            <v>135657</v>
          </cell>
          <cell r="H5506">
            <v>6405</v>
          </cell>
        </row>
        <row r="5507">
          <cell r="G5507">
            <v>135657</v>
          </cell>
          <cell r="H5507">
            <v>6405</v>
          </cell>
        </row>
        <row r="5508">
          <cell r="G5508">
            <v>135657</v>
          </cell>
          <cell r="H5508">
            <v>6405</v>
          </cell>
        </row>
        <row r="5509">
          <cell r="G5509">
            <v>135657</v>
          </cell>
          <cell r="H5509">
            <v>6405</v>
          </cell>
        </row>
        <row r="5510">
          <cell r="G5510">
            <v>135657</v>
          </cell>
          <cell r="H5510">
            <v>6405</v>
          </cell>
        </row>
        <row r="5511">
          <cell r="G5511">
            <v>135657</v>
          </cell>
          <cell r="H5511">
            <v>6405</v>
          </cell>
        </row>
        <row r="5512">
          <cell r="G5512">
            <v>135657</v>
          </cell>
          <cell r="H5512">
            <v>6405</v>
          </cell>
        </row>
        <row r="5513">
          <cell r="G5513">
            <v>135657</v>
          </cell>
          <cell r="H5513">
            <v>6405</v>
          </cell>
        </row>
        <row r="5514">
          <cell r="G5514">
            <v>135657</v>
          </cell>
          <cell r="H5514">
            <v>6405</v>
          </cell>
        </row>
        <row r="5515">
          <cell r="G5515">
            <v>135657</v>
          </cell>
          <cell r="H5515">
            <v>6405</v>
          </cell>
        </row>
        <row r="5516">
          <cell r="G5516">
            <v>135657</v>
          </cell>
          <cell r="H5516">
            <v>6405</v>
          </cell>
        </row>
        <row r="5517">
          <cell r="G5517">
            <v>135658</v>
          </cell>
          <cell r="H5517">
            <v>6412</v>
          </cell>
        </row>
        <row r="5518">
          <cell r="G5518">
            <v>135658</v>
          </cell>
          <cell r="H5518">
            <v>6412</v>
          </cell>
        </row>
        <row r="5519">
          <cell r="G5519">
            <v>135658</v>
          </cell>
          <cell r="H5519">
            <v>6412</v>
          </cell>
        </row>
        <row r="5520">
          <cell r="G5520">
            <v>135658</v>
          </cell>
          <cell r="H5520">
            <v>6412</v>
          </cell>
        </row>
        <row r="5521">
          <cell r="G5521">
            <v>135658</v>
          </cell>
          <cell r="H5521">
            <v>6412</v>
          </cell>
        </row>
        <row r="5522">
          <cell r="G5522">
            <v>135658</v>
          </cell>
          <cell r="H5522">
            <v>6412</v>
          </cell>
        </row>
        <row r="5523">
          <cell r="G5523">
            <v>135658</v>
          </cell>
          <cell r="H5523">
            <v>6412</v>
          </cell>
        </row>
        <row r="5524">
          <cell r="G5524">
            <v>135658</v>
          </cell>
          <cell r="H5524">
            <v>6412</v>
          </cell>
        </row>
        <row r="5525">
          <cell r="G5525">
            <v>135658</v>
          </cell>
          <cell r="H5525">
            <v>6412</v>
          </cell>
        </row>
        <row r="5526">
          <cell r="G5526">
            <v>135658</v>
          </cell>
          <cell r="H5526">
            <v>6412</v>
          </cell>
        </row>
        <row r="5527">
          <cell r="G5527">
            <v>135658</v>
          </cell>
          <cell r="H5527">
            <v>6412</v>
          </cell>
        </row>
        <row r="5528">
          <cell r="G5528">
            <v>135658</v>
          </cell>
          <cell r="H5528">
            <v>6412</v>
          </cell>
        </row>
        <row r="5529">
          <cell r="G5529">
            <v>135658</v>
          </cell>
          <cell r="H5529">
            <v>6412</v>
          </cell>
        </row>
        <row r="5530">
          <cell r="G5530">
            <v>135658</v>
          </cell>
          <cell r="H5530">
            <v>6412</v>
          </cell>
        </row>
        <row r="5531">
          <cell r="G5531">
            <v>135658</v>
          </cell>
          <cell r="H5531">
            <v>6412</v>
          </cell>
        </row>
        <row r="5532">
          <cell r="G5532">
            <v>135658</v>
          </cell>
          <cell r="H5532">
            <v>6412</v>
          </cell>
        </row>
        <row r="5533">
          <cell r="G5533">
            <v>135658</v>
          </cell>
          <cell r="H5533">
            <v>6412</v>
          </cell>
        </row>
        <row r="5534">
          <cell r="G5534">
            <v>135658</v>
          </cell>
          <cell r="H5534">
            <v>6412</v>
          </cell>
        </row>
        <row r="5535">
          <cell r="G5535">
            <v>135658</v>
          </cell>
          <cell r="H5535">
            <v>6412</v>
          </cell>
        </row>
        <row r="5536">
          <cell r="G5536">
            <v>135658</v>
          </cell>
          <cell r="H5536">
            <v>6412</v>
          </cell>
        </row>
        <row r="5537">
          <cell r="G5537">
            <v>135658</v>
          </cell>
          <cell r="H5537">
            <v>6412</v>
          </cell>
        </row>
        <row r="5538">
          <cell r="G5538">
            <v>135658</v>
          </cell>
          <cell r="H5538">
            <v>6412</v>
          </cell>
        </row>
        <row r="5539">
          <cell r="G5539">
            <v>135658</v>
          </cell>
          <cell r="H5539">
            <v>6412</v>
          </cell>
        </row>
        <row r="5540">
          <cell r="G5540">
            <v>135658</v>
          </cell>
          <cell r="H5540">
            <v>6412</v>
          </cell>
        </row>
        <row r="5541">
          <cell r="G5541">
            <v>135658</v>
          </cell>
          <cell r="H5541">
            <v>6412</v>
          </cell>
        </row>
        <row r="5542">
          <cell r="G5542">
            <v>135658</v>
          </cell>
          <cell r="H5542">
            <v>6412</v>
          </cell>
        </row>
        <row r="5543">
          <cell r="G5543">
            <v>135658</v>
          </cell>
          <cell r="H5543">
            <v>6412</v>
          </cell>
        </row>
        <row r="5544">
          <cell r="G5544">
            <v>135658</v>
          </cell>
          <cell r="H5544">
            <v>6412</v>
          </cell>
        </row>
        <row r="5545">
          <cell r="G5545">
            <v>135658</v>
          </cell>
          <cell r="H5545">
            <v>6412</v>
          </cell>
        </row>
        <row r="5546">
          <cell r="G5546">
            <v>135658</v>
          </cell>
          <cell r="H5546">
            <v>6412</v>
          </cell>
        </row>
        <row r="5547">
          <cell r="G5547">
            <v>135658</v>
          </cell>
          <cell r="H5547">
            <v>6412</v>
          </cell>
        </row>
        <row r="5548">
          <cell r="G5548">
            <v>135658</v>
          </cell>
          <cell r="H5548">
            <v>6412</v>
          </cell>
        </row>
        <row r="5549">
          <cell r="G5549">
            <v>135658</v>
          </cell>
          <cell r="H5549">
            <v>6412</v>
          </cell>
        </row>
        <row r="5550">
          <cell r="G5550">
            <v>135658</v>
          </cell>
          <cell r="H5550">
            <v>6412</v>
          </cell>
        </row>
        <row r="5551">
          <cell r="G5551">
            <v>135658</v>
          </cell>
          <cell r="H5551">
            <v>6412</v>
          </cell>
        </row>
        <row r="5552">
          <cell r="G5552">
            <v>135658</v>
          </cell>
          <cell r="H5552">
            <v>6412</v>
          </cell>
        </row>
        <row r="5553">
          <cell r="G5553">
            <v>135658</v>
          </cell>
          <cell r="H5553">
            <v>6412</v>
          </cell>
        </row>
        <row r="5554">
          <cell r="G5554">
            <v>135659</v>
          </cell>
          <cell r="H5554">
            <v>6371</v>
          </cell>
        </row>
        <row r="5555">
          <cell r="G5555">
            <v>135659</v>
          </cell>
          <cell r="H5555">
            <v>6371</v>
          </cell>
        </row>
        <row r="5556">
          <cell r="G5556">
            <v>135659</v>
          </cell>
          <cell r="H5556">
            <v>6371</v>
          </cell>
        </row>
        <row r="5557">
          <cell r="G5557">
            <v>135659</v>
          </cell>
          <cell r="H5557">
            <v>6371</v>
          </cell>
        </row>
        <row r="5558">
          <cell r="G5558">
            <v>135659</v>
          </cell>
          <cell r="H5558">
            <v>6371</v>
          </cell>
        </row>
        <row r="5559">
          <cell r="G5559">
            <v>135659</v>
          </cell>
          <cell r="H5559">
            <v>6371</v>
          </cell>
        </row>
        <row r="5560">
          <cell r="G5560">
            <v>135659</v>
          </cell>
          <cell r="H5560">
            <v>6371</v>
          </cell>
        </row>
        <row r="5561">
          <cell r="G5561">
            <v>135659</v>
          </cell>
          <cell r="H5561">
            <v>6371</v>
          </cell>
        </row>
        <row r="5562">
          <cell r="G5562">
            <v>135659</v>
          </cell>
          <cell r="H5562">
            <v>6371</v>
          </cell>
        </row>
        <row r="5563">
          <cell r="G5563">
            <v>135659</v>
          </cell>
          <cell r="H5563">
            <v>6371</v>
          </cell>
        </row>
        <row r="5564">
          <cell r="G5564">
            <v>135659</v>
          </cell>
          <cell r="H5564">
            <v>6371</v>
          </cell>
        </row>
        <row r="5565">
          <cell r="G5565">
            <v>135659</v>
          </cell>
          <cell r="H5565">
            <v>6371</v>
          </cell>
        </row>
        <row r="5566">
          <cell r="G5566">
            <v>135659</v>
          </cell>
          <cell r="H5566">
            <v>6371</v>
          </cell>
        </row>
        <row r="5567">
          <cell r="G5567">
            <v>135660</v>
          </cell>
          <cell r="H5567">
            <v>6361</v>
          </cell>
        </row>
        <row r="5568">
          <cell r="G5568">
            <v>135660</v>
          </cell>
          <cell r="H5568">
            <v>6361</v>
          </cell>
        </row>
        <row r="5569">
          <cell r="G5569">
            <v>135660</v>
          </cell>
          <cell r="H5569">
            <v>6361</v>
          </cell>
        </row>
        <row r="5570">
          <cell r="G5570">
            <v>135660</v>
          </cell>
          <cell r="H5570">
            <v>6361</v>
          </cell>
        </row>
        <row r="5571">
          <cell r="G5571">
            <v>135660</v>
          </cell>
          <cell r="H5571">
            <v>6361</v>
          </cell>
        </row>
        <row r="5572">
          <cell r="G5572">
            <v>135660</v>
          </cell>
          <cell r="H5572">
            <v>6361</v>
          </cell>
        </row>
        <row r="5573">
          <cell r="G5573">
            <v>135660</v>
          </cell>
          <cell r="H5573">
            <v>6361</v>
          </cell>
        </row>
        <row r="5574">
          <cell r="G5574">
            <v>135660</v>
          </cell>
          <cell r="H5574">
            <v>6361</v>
          </cell>
        </row>
        <row r="5575">
          <cell r="G5575">
            <v>135660</v>
          </cell>
          <cell r="H5575">
            <v>6361</v>
          </cell>
        </row>
        <row r="5576">
          <cell r="G5576">
            <v>135660</v>
          </cell>
          <cell r="H5576">
            <v>6361</v>
          </cell>
        </row>
        <row r="5577">
          <cell r="G5577">
            <v>135660</v>
          </cell>
          <cell r="H5577">
            <v>6361</v>
          </cell>
        </row>
        <row r="5578">
          <cell r="G5578">
            <v>135660</v>
          </cell>
          <cell r="H5578">
            <v>6361</v>
          </cell>
        </row>
        <row r="5579">
          <cell r="G5579">
            <v>135660</v>
          </cell>
          <cell r="H5579">
            <v>6361</v>
          </cell>
        </row>
        <row r="5580">
          <cell r="G5580">
            <v>135660</v>
          </cell>
          <cell r="H5580">
            <v>6361</v>
          </cell>
        </row>
        <row r="5581">
          <cell r="G5581">
            <v>135660</v>
          </cell>
          <cell r="H5581">
            <v>6361</v>
          </cell>
        </row>
        <row r="5582">
          <cell r="G5582">
            <v>135660</v>
          </cell>
          <cell r="H5582">
            <v>6361</v>
          </cell>
        </row>
        <row r="5583">
          <cell r="G5583">
            <v>135660</v>
          </cell>
          <cell r="H5583">
            <v>6361</v>
          </cell>
        </row>
        <row r="5584">
          <cell r="G5584">
            <v>135660</v>
          </cell>
          <cell r="H5584">
            <v>6361</v>
          </cell>
        </row>
        <row r="5585">
          <cell r="G5585">
            <v>135660</v>
          </cell>
          <cell r="H5585">
            <v>6361</v>
          </cell>
        </row>
        <row r="5586">
          <cell r="G5586">
            <v>135660</v>
          </cell>
          <cell r="H5586">
            <v>6361</v>
          </cell>
        </row>
        <row r="5587">
          <cell r="G5587">
            <v>135660</v>
          </cell>
          <cell r="H5587">
            <v>6361</v>
          </cell>
        </row>
        <row r="5588">
          <cell r="G5588">
            <v>135660</v>
          </cell>
          <cell r="H5588">
            <v>6361</v>
          </cell>
        </row>
        <row r="5589">
          <cell r="G5589">
            <v>135660</v>
          </cell>
          <cell r="H5589">
            <v>6361</v>
          </cell>
        </row>
        <row r="5590">
          <cell r="G5590">
            <v>135660</v>
          </cell>
          <cell r="H5590">
            <v>6361</v>
          </cell>
        </row>
        <row r="5591">
          <cell r="G5591">
            <v>135660</v>
          </cell>
          <cell r="H5591">
            <v>6361</v>
          </cell>
        </row>
        <row r="5592">
          <cell r="G5592">
            <v>135660</v>
          </cell>
          <cell r="H5592">
            <v>6361</v>
          </cell>
        </row>
        <row r="5593">
          <cell r="G5593">
            <v>135660</v>
          </cell>
          <cell r="H5593">
            <v>6361</v>
          </cell>
        </row>
        <row r="5594">
          <cell r="G5594">
            <v>135660</v>
          </cell>
          <cell r="H5594">
            <v>6361</v>
          </cell>
        </row>
        <row r="5595">
          <cell r="G5595">
            <v>135660</v>
          </cell>
          <cell r="H5595">
            <v>6361</v>
          </cell>
        </row>
        <row r="5596">
          <cell r="G5596">
            <v>135660</v>
          </cell>
          <cell r="H5596">
            <v>6361</v>
          </cell>
        </row>
        <row r="5597">
          <cell r="G5597">
            <v>135660</v>
          </cell>
          <cell r="H5597">
            <v>6361</v>
          </cell>
        </row>
        <row r="5598">
          <cell r="G5598">
            <v>135660</v>
          </cell>
          <cell r="H5598">
            <v>6361</v>
          </cell>
        </row>
        <row r="5599">
          <cell r="G5599">
            <v>135660</v>
          </cell>
          <cell r="H5599">
            <v>6361</v>
          </cell>
        </row>
        <row r="5600">
          <cell r="G5600">
            <v>135660</v>
          </cell>
          <cell r="H5600">
            <v>6361</v>
          </cell>
        </row>
        <row r="5601">
          <cell r="G5601">
            <v>135660</v>
          </cell>
          <cell r="H5601">
            <v>6361</v>
          </cell>
        </row>
        <row r="5602">
          <cell r="G5602">
            <v>135660</v>
          </cell>
          <cell r="H5602">
            <v>6361</v>
          </cell>
        </row>
        <row r="5603">
          <cell r="G5603">
            <v>135660</v>
          </cell>
          <cell r="H5603">
            <v>6361</v>
          </cell>
        </row>
        <row r="5604">
          <cell r="G5604">
            <v>135661</v>
          </cell>
          <cell r="H5604">
            <v>6409</v>
          </cell>
        </row>
        <row r="5605">
          <cell r="G5605">
            <v>135661</v>
          </cell>
          <cell r="H5605">
            <v>6409</v>
          </cell>
        </row>
        <row r="5606">
          <cell r="G5606">
            <v>135661</v>
          </cell>
          <cell r="H5606">
            <v>6409</v>
          </cell>
        </row>
        <row r="5607">
          <cell r="G5607">
            <v>135661</v>
          </cell>
          <cell r="H5607">
            <v>6409</v>
          </cell>
        </row>
        <row r="5608">
          <cell r="G5608">
            <v>135661</v>
          </cell>
          <cell r="H5608">
            <v>6409</v>
          </cell>
        </row>
        <row r="5609">
          <cell r="G5609">
            <v>135661</v>
          </cell>
          <cell r="H5609">
            <v>6409</v>
          </cell>
        </row>
        <row r="5610">
          <cell r="G5610">
            <v>135661</v>
          </cell>
          <cell r="H5610">
            <v>6409</v>
          </cell>
        </row>
        <row r="5611">
          <cell r="G5611">
            <v>135661</v>
          </cell>
          <cell r="H5611">
            <v>6409</v>
          </cell>
        </row>
        <row r="5612">
          <cell r="G5612">
            <v>135661</v>
          </cell>
          <cell r="H5612">
            <v>6409</v>
          </cell>
        </row>
        <row r="5613">
          <cell r="G5613">
            <v>135661</v>
          </cell>
          <cell r="H5613">
            <v>6409</v>
          </cell>
        </row>
        <row r="5614">
          <cell r="G5614">
            <v>135661</v>
          </cell>
          <cell r="H5614">
            <v>6409</v>
          </cell>
        </row>
        <row r="5615">
          <cell r="G5615">
            <v>135661</v>
          </cell>
          <cell r="H5615">
            <v>6409</v>
          </cell>
        </row>
        <row r="5616">
          <cell r="G5616">
            <v>135661</v>
          </cell>
          <cell r="H5616">
            <v>6409</v>
          </cell>
        </row>
        <row r="5617">
          <cell r="G5617">
            <v>135661</v>
          </cell>
          <cell r="H5617">
            <v>6409</v>
          </cell>
        </row>
        <row r="5618">
          <cell r="G5618">
            <v>135661</v>
          </cell>
          <cell r="H5618">
            <v>6409</v>
          </cell>
        </row>
        <row r="5619">
          <cell r="G5619">
            <v>135661</v>
          </cell>
          <cell r="H5619">
            <v>6409</v>
          </cell>
        </row>
        <row r="5620">
          <cell r="G5620">
            <v>135661</v>
          </cell>
          <cell r="H5620">
            <v>6409</v>
          </cell>
        </row>
        <row r="5621">
          <cell r="G5621">
            <v>135661</v>
          </cell>
          <cell r="H5621">
            <v>6409</v>
          </cell>
        </row>
        <row r="5622">
          <cell r="G5622">
            <v>135661</v>
          </cell>
          <cell r="H5622">
            <v>6409</v>
          </cell>
        </row>
        <row r="5623">
          <cell r="G5623">
            <v>135661</v>
          </cell>
          <cell r="H5623">
            <v>6409</v>
          </cell>
        </row>
        <row r="5624">
          <cell r="G5624">
            <v>135661</v>
          </cell>
          <cell r="H5624">
            <v>6409</v>
          </cell>
        </row>
        <row r="5625">
          <cell r="G5625">
            <v>135661</v>
          </cell>
          <cell r="H5625">
            <v>6409</v>
          </cell>
        </row>
        <row r="5626">
          <cell r="G5626">
            <v>135661</v>
          </cell>
          <cell r="H5626">
            <v>6409</v>
          </cell>
        </row>
        <row r="5627">
          <cell r="G5627">
            <v>135661</v>
          </cell>
          <cell r="H5627">
            <v>6409</v>
          </cell>
        </row>
        <row r="5628">
          <cell r="G5628">
            <v>135661</v>
          </cell>
          <cell r="H5628">
            <v>6409</v>
          </cell>
        </row>
        <row r="5629">
          <cell r="G5629">
            <v>135661</v>
          </cell>
          <cell r="H5629">
            <v>6409</v>
          </cell>
        </row>
        <row r="5630">
          <cell r="G5630">
            <v>135661</v>
          </cell>
          <cell r="H5630">
            <v>6409</v>
          </cell>
        </row>
        <row r="5631">
          <cell r="G5631">
            <v>135661</v>
          </cell>
          <cell r="H5631">
            <v>6409</v>
          </cell>
        </row>
        <row r="5632">
          <cell r="G5632">
            <v>135661</v>
          </cell>
          <cell r="H5632">
            <v>6409</v>
          </cell>
        </row>
        <row r="5633">
          <cell r="G5633">
            <v>135661</v>
          </cell>
          <cell r="H5633">
            <v>6409</v>
          </cell>
        </row>
        <row r="5634">
          <cell r="G5634">
            <v>135661</v>
          </cell>
          <cell r="H5634">
            <v>6409</v>
          </cell>
        </row>
        <row r="5635">
          <cell r="G5635">
            <v>135661</v>
          </cell>
          <cell r="H5635">
            <v>6409</v>
          </cell>
        </row>
        <row r="5636">
          <cell r="G5636">
            <v>135661</v>
          </cell>
          <cell r="H5636">
            <v>6409</v>
          </cell>
        </row>
        <row r="5637">
          <cell r="G5637">
            <v>135661</v>
          </cell>
          <cell r="H5637">
            <v>6409</v>
          </cell>
        </row>
        <row r="5638">
          <cell r="G5638">
            <v>135661</v>
          </cell>
          <cell r="H5638">
            <v>6409</v>
          </cell>
        </row>
        <row r="5639">
          <cell r="G5639">
            <v>135661</v>
          </cell>
          <cell r="H5639">
            <v>6409</v>
          </cell>
        </row>
        <row r="5640">
          <cell r="G5640">
            <v>135661</v>
          </cell>
          <cell r="H5640">
            <v>6409</v>
          </cell>
        </row>
        <row r="5641">
          <cell r="G5641">
            <v>135661</v>
          </cell>
          <cell r="H5641">
            <v>6409</v>
          </cell>
        </row>
        <row r="5642">
          <cell r="G5642">
            <v>135661</v>
          </cell>
          <cell r="H5642">
            <v>6409</v>
          </cell>
        </row>
        <row r="5643">
          <cell r="G5643">
            <v>135661</v>
          </cell>
          <cell r="H5643">
            <v>6409</v>
          </cell>
        </row>
        <row r="5644">
          <cell r="G5644">
            <v>135661</v>
          </cell>
          <cell r="H5644">
            <v>6409</v>
          </cell>
        </row>
        <row r="5645">
          <cell r="G5645">
            <v>135661</v>
          </cell>
          <cell r="H5645">
            <v>6409</v>
          </cell>
        </row>
        <row r="5646">
          <cell r="G5646">
            <v>135661</v>
          </cell>
          <cell r="H5646">
            <v>6409</v>
          </cell>
        </row>
        <row r="5647">
          <cell r="G5647">
            <v>135661</v>
          </cell>
          <cell r="H5647">
            <v>6409</v>
          </cell>
        </row>
        <row r="5648">
          <cell r="G5648">
            <v>135661</v>
          </cell>
          <cell r="H5648">
            <v>6409</v>
          </cell>
        </row>
        <row r="5649">
          <cell r="G5649">
            <v>135661</v>
          </cell>
          <cell r="H5649">
            <v>6409</v>
          </cell>
        </row>
        <row r="5650">
          <cell r="G5650">
            <v>135661</v>
          </cell>
          <cell r="H5650">
            <v>6409</v>
          </cell>
        </row>
        <row r="5651">
          <cell r="G5651">
            <v>135661</v>
          </cell>
          <cell r="H5651">
            <v>6409</v>
          </cell>
        </row>
        <row r="5652">
          <cell r="G5652">
            <v>135661</v>
          </cell>
          <cell r="H5652">
            <v>6409</v>
          </cell>
        </row>
        <row r="5653">
          <cell r="G5653">
            <v>135661</v>
          </cell>
          <cell r="H5653">
            <v>6409</v>
          </cell>
        </row>
        <row r="5654">
          <cell r="G5654">
            <v>135661</v>
          </cell>
          <cell r="H5654">
            <v>6409</v>
          </cell>
        </row>
        <row r="5655">
          <cell r="G5655">
            <v>135661</v>
          </cell>
          <cell r="H5655">
            <v>6409</v>
          </cell>
        </row>
        <row r="5656">
          <cell r="G5656">
            <v>135661</v>
          </cell>
          <cell r="H5656">
            <v>6409</v>
          </cell>
        </row>
        <row r="5657">
          <cell r="G5657">
            <v>135661</v>
          </cell>
          <cell r="H5657">
            <v>6409</v>
          </cell>
        </row>
        <row r="5658">
          <cell r="G5658">
            <v>135661</v>
          </cell>
          <cell r="H5658">
            <v>6409</v>
          </cell>
        </row>
        <row r="5659">
          <cell r="G5659">
            <v>135661</v>
          </cell>
          <cell r="H5659">
            <v>6409</v>
          </cell>
        </row>
        <row r="5660">
          <cell r="G5660">
            <v>135661</v>
          </cell>
          <cell r="H5660">
            <v>6409</v>
          </cell>
        </row>
        <row r="5661">
          <cell r="G5661">
            <v>135661</v>
          </cell>
          <cell r="H5661">
            <v>6409</v>
          </cell>
        </row>
        <row r="5662">
          <cell r="G5662">
            <v>135661</v>
          </cell>
          <cell r="H5662">
            <v>6409</v>
          </cell>
        </row>
        <row r="5663">
          <cell r="G5663">
            <v>135661</v>
          </cell>
          <cell r="H5663">
            <v>6409</v>
          </cell>
        </row>
        <row r="5664">
          <cell r="G5664">
            <v>135661</v>
          </cell>
          <cell r="H5664">
            <v>6409</v>
          </cell>
        </row>
        <row r="5665">
          <cell r="G5665">
            <v>135661</v>
          </cell>
          <cell r="H5665">
            <v>6409</v>
          </cell>
        </row>
        <row r="5666">
          <cell r="G5666">
            <v>135661</v>
          </cell>
          <cell r="H5666">
            <v>6409</v>
          </cell>
        </row>
        <row r="5667">
          <cell r="G5667">
            <v>135661</v>
          </cell>
          <cell r="H5667">
            <v>6409</v>
          </cell>
        </row>
        <row r="5668">
          <cell r="G5668">
            <v>135661</v>
          </cell>
          <cell r="H5668">
            <v>6409</v>
          </cell>
        </row>
        <row r="5669">
          <cell r="G5669">
            <v>135661</v>
          </cell>
          <cell r="H5669">
            <v>6409</v>
          </cell>
        </row>
        <row r="5670">
          <cell r="G5670">
            <v>135661</v>
          </cell>
          <cell r="H5670">
            <v>6409</v>
          </cell>
        </row>
        <row r="5671">
          <cell r="G5671">
            <v>135661</v>
          </cell>
          <cell r="H5671">
            <v>6409</v>
          </cell>
        </row>
        <row r="5672">
          <cell r="G5672">
            <v>135661</v>
          </cell>
          <cell r="H5672">
            <v>6409</v>
          </cell>
        </row>
        <row r="5673">
          <cell r="G5673">
            <v>135661</v>
          </cell>
          <cell r="H5673">
            <v>6409</v>
          </cell>
        </row>
        <row r="5674">
          <cell r="G5674">
            <v>135661</v>
          </cell>
          <cell r="H5674">
            <v>6409</v>
          </cell>
        </row>
        <row r="5675">
          <cell r="G5675">
            <v>135661</v>
          </cell>
          <cell r="H5675">
            <v>6409</v>
          </cell>
        </row>
        <row r="5676">
          <cell r="G5676">
            <v>135661</v>
          </cell>
          <cell r="H5676">
            <v>6409</v>
          </cell>
        </row>
        <row r="5677">
          <cell r="G5677">
            <v>135661</v>
          </cell>
          <cell r="H5677">
            <v>6409</v>
          </cell>
        </row>
        <row r="5678">
          <cell r="G5678">
            <v>135661</v>
          </cell>
          <cell r="H5678">
            <v>6409</v>
          </cell>
        </row>
        <row r="5679">
          <cell r="G5679">
            <v>135661</v>
          </cell>
          <cell r="H5679">
            <v>6409</v>
          </cell>
        </row>
        <row r="5680">
          <cell r="G5680">
            <v>135661</v>
          </cell>
          <cell r="H5680">
            <v>6409</v>
          </cell>
        </row>
        <row r="5681">
          <cell r="G5681">
            <v>135661</v>
          </cell>
          <cell r="H5681">
            <v>6409</v>
          </cell>
        </row>
        <row r="5682">
          <cell r="G5682">
            <v>135661</v>
          </cell>
          <cell r="H5682">
            <v>6409</v>
          </cell>
        </row>
        <row r="5683">
          <cell r="G5683">
            <v>135661</v>
          </cell>
          <cell r="H5683">
            <v>6409</v>
          </cell>
        </row>
        <row r="5684">
          <cell r="G5684">
            <v>135661</v>
          </cell>
          <cell r="H5684">
            <v>6409</v>
          </cell>
        </row>
        <row r="5685">
          <cell r="G5685">
            <v>135661</v>
          </cell>
          <cell r="H5685">
            <v>6409</v>
          </cell>
        </row>
        <row r="5686">
          <cell r="G5686">
            <v>135661</v>
          </cell>
          <cell r="H5686">
            <v>6409</v>
          </cell>
        </row>
        <row r="5687">
          <cell r="G5687">
            <v>135661</v>
          </cell>
          <cell r="H5687">
            <v>6409</v>
          </cell>
        </row>
        <row r="5688">
          <cell r="G5688">
            <v>135661</v>
          </cell>
          <cell r="H5688">
            <v>6409</v>
          </cell>
        </row>
        <row r="5689">
          <cell r="G5689">
            <v>135661</v>
          </cell>
          <cell r="H5689">
            <v>6409</v>
          </cell>
        </row>
        <row r="5690">
          <cell r="G5690">
            <v>135661</v>
          </cell>
          <cell r="H5690">
            <v>6409</v>
          </cell>
        </row>
        <row r="5691">
          <cell r="G5691">
            <v>135661</v>
          </cell>
          <cell r="H5691">
            <v>6409</v>
          </cell>
        </row>
        <row r="5692">
          <cell r="G5692">
            <v>135661</v>
          </cell>
          <cell r="H5692">
            <v>6409</v>
          </cell>
        </row>
        <row r="5693">
          <cell r="G5693">
            <v>135661</v>
          </cell>
          <cell r="H5693">
            <v>6409</v>
          </cell>
        </row>
        <row r="5694">
          <cell r="G5694">
            <v>135661</v>
          </cell>
          <cell r="H5694">
            <v>6409</v>
          </cell>
        </row>
        <row r="5695">
          <cell r="G5695">
            <v>135661</v>
          </cell>
          <cell r="H5695">
            <v>6409</v>
          </cell>
        </row>
        <row r="5696">
          <cell r="G5696">
            <v>135661</v>
          </cell>
          <cell r="H5696">
            <v>6409</v>
          </cell>
        </row>
        <row r="5697">
          <cell r="G5697">
            <v>135661</v>
          </cell>
          <cell r="H5697">
            <v>6409</v>
          </cell>
        </row>
        <row r="5698">
          <cell r="G5698">
            <v>135661</v>
          </cell>
          <cell r="H5698">
            <v>6409</v>
          </cell>
        </row>
        <row r="5699">
          <cell r="G5699">
            <v>135661</v>
          </cell>
          <cell r="H5699">
            <v>6409</v>
          </cell>
        </row>
        <row r="5700">
          <cell r="G5700">
            <v>135661</v>
          </cell>
          <cell r="H5700">
            <v>6409</v>
          </cell>
        </row>
        <row r="5701">
          <cell r="G5701">
            <v>135661</v>
          </cell>
          <cell r="H5701">
            <v>6409</v>
          </cell>
        </row>
        <row r="5702">
          <cell r="G5702">
            <v>135661</v>
          </cell>
          <cell r="H5702">
            <v>6409</v>
          </cell>
        </row>
        <row r="5703">
          <cell r="G5703">
            <v>135661</v>
          </cell>
          <cell r="H5703">
            <v>6409</v>
          </cell>
        </row>
        <row r="5704">
          <cell r="G5704">
            <v>135661</v>
          </cell>
          <cell r="H5704">
            <v>6409</v>
          </cell>
        </row>
        <row r="5705">
          <cell r="G5705">
            <v>135661</v>
          </cell>
          <cell r="H5705">
            <v>6409</v>
          </cell>
        </row>
        <row r="5706">
          <cell r="G5706">
            <v>135661</v>
          </cell>
          <cell r="H5706">
            <v>6409</v>
          </cell>
        </row>
        <row r="5707">
          <cell r="G5707">
            <v>135661</v>
          </cell>
          <cell r="H5707">
            <v>6409</v>
          </cell>
        </row>
        <row r="5708">
          <cell r="G5708">
            <v>135661</v>
          </cell>
          <cell r="H5708">
            <v>6409</v>
          </cell>
        </row>
        <row r="5709">
          <cell r="G5709">
            <v>135661</v>
          </cell>
          <cell r="H5709">
            <v>6409</v>
          </cell>
        </row>
        <row r="5710">
          <cell r="G5710">
            <v>135661</v>
          </cell>
          <cell r="H5710">
            <v>6409</v>
          </cell>
        </row>
        <row r="5711">
          <cell r="G5711">
            <v>135661</v>
          </cell>
          <cell r="H5711">
            <v>6409</v>
          </cell>
        </row>
        <row r="5712">
          <cell r="G5712">
            <v>135661</v>
          </cell>
          <cell r="H5712">
            <v>6409</v>
          </cell>
        </row>
        <row r="5713">
          <cell r="G5713">
            <v>135661</v>
          </cell>
          <cell r="H5713">
            <v>6409</v>
          </cell>
        </row>
        <row r="5714">
          <cell r="G5714">
            <v>135661</v>
          </cell>
          <cell r="H5714">
            <v>6409</v>
          </cell>
        </row>
        <row r="5715">
          <cell r="G5715">
            <v>135661</v>
          </cell>
          <cell r="H5715">
            <v>6409</v>
          </cell>
        </row>
        <row r="5716">
          <cell r="G5716">
            <v>135661</v>
          </cell>
          <cell r="H5716">
            <v>6409</v>
          </cell>
        </row>
        <row r="5717">
          <cell r="G5717">
            <v>135661</v>
          </cell>
          <cell r="H5717">
            <v>6409</v>
          </cell>
        </row>
        <row r="5718">
          <cell r="G5718">
            <v>135661</v>
          </cell>
          <cell r="H5718">
            <v>6409</v>
          </cell>
        </row>
        <row r="5719">
          <cell r="G5719">
            <v>135661</v>
          </cell>
          <cell r="H5719">
            <v>6409</v>
          </cell>
        </row>
        <row r="5720">
          <cell r="G5720">
            <v>135661</v>
          </cell>
          <cell r="H5720">
            <v>6409</v>
          </cell>
        </row>
        <row r="5721">
          <cell r="G5721">
            <v>135661</v>
          </cell>
          <cell r="H5721">
            <v>6409</v>
          </cell>
        </row>
        <row r="5722">
          <cell r="G5722">
            <v>135661</v>
          </cell>
          <cell r="H5722">
            <v>6409</v>
          </cell>
        </row>
        <row r="5723">
          <cell r="G5723">
            <v>135661</v>
          </cell>
          <cell r="H5723">
            <v>6409</v>
          </cell>
        </row>
        <row r="5724">
          <cell r="G5724">
            <v>135661</v>
          </cell>
          <cell r="H5724">
            <v>6409</v>
          </cell>
        </row>
        <row r="5725">
          <cell r="G5725">
            <v>135661</v>
          </cell>
          <cell r="H5725">
            <v>6409</v>
          </cell>
        </row>
        <row r="5726">
          <cell r="G5726">
            <v>135661</v>
          </cell>
          <cell r="H5726">
            <v>6409</v>
          </cell>
        </row>
        <row r="5727">
          <cell r="G5727">
            <v>135661</v>
          </cell>
          <cell r="H5727">
            <v>6409</v>
          </cell>
        </row>
        <row r="5728">
          <cell r="G5728">
            <v>135661</v>
          </cell>
          <cell r="H5728">
            <v>6409</v>
          </cell>
        </row>
        <row r="5729">
          <cell r="G5729">
            <v>135661</v>
          </cell>
          <cell r="H5729">
            <v>6409</v>
          </cell>
        </row>
        <row r="5730">
          <cell r="G5730">
            <v>135661</v>
          </cell>
          <cell r="H5730">
            <v>6409</v>
          </cell>
        </row>
        <row r="5731">
          <cell r="G5731">
            <v>135661</v>
          </cell>
          <cell r="H5731">
            <v>6409</v>
          </cell>
        </row>
        <row r="5732">
          <cell r="G5732">
            <v>135661</v>
          </cell>
          <cell r="H5732">
            <v>6409</v>
          </cell>
        </row>
        <row r="5733">
          <cell r="G5733">
            <v>135661</v>
          </cell>
          <cell r="H5733">
            <v>6409</v>
          </cell>
        </row>
        <row r="5734">
          <cell r="G5734">
            <v>135661</v>
          </cell>
          <cell r="H5734">
            <v>6409</v>
          </cell>
        </row>
        <row r="5735">
          <cell r="G5735">
            <v>135661</v>
          </cell>
          <cell r="H5735">
            <v>6409</v>
          </cell>
        </row>
        <row r="5736">
          <cell r="G5736">
            <v>135661</v>
          </cell>
          <cell r="H5736">
            <v>6409</v>
          </cell>
        </row>
        <row r="5737">
          <cell r="G5737">
            <v>135661</v>
          </cell>
          <cell r="H5737">
            <v>6409</v>
          </cell>
        </row>
        <row r="5738">
          <cell r="G5738">
            <v>135661</v>
          </cell>
          <cell r="H5738">
            <v>6409</v>
          </cell>
        </row>
        <row r="5739">
          <cell r="G5739">
            <v>135661</v>
          </cell>
          <cell r="H5739">
            <v>6409</v>
          </cell>
        </row>
        <row r="5740">
          <cell r="G5740">
            <v>135661</v>
          </cell>
          <cell r="H5740">
            <v>6409</v>
          </cell>
        </row>
        <row r="5741">
          <cell r="G5741">
            <v>135661</v>
          </cell>
          <cell r="H5741">
            <v>6409</v>
          </cell>
        </row>
        <row r="5742">
          <cell r="G5742">
            <v>135661</v>
          </cell>
          <cell r="H5742">
            <v>6409</v>
          </cell>
        </row>
        <row r="5743">
          <cell r="G5743">
            <v>135661</v>
          </cell>
          <cell r="H5743">
            <v>6409</v>
          </cell>
        </row>
        <row r="5744">
          <cell r="G5744">
            <v>135661</v>
          </cell>
          <cell r="H5744">
            <v>6409</v>
          </cell>
        </row>
        <row r="5745">
          <cell r="G5745">
            <v>135661</v>
          </cell>
          <cell r="H5745">
            <v>6409</v>
          </cell>
        </row>
        <row r="5746">
          <cell r="G5746">
            <v>135661</v>
          </cell>
          <cell r="H5746">
            <v>6409</v>
          </cell>
        </row>
        <row r="5747">
          <cell r="G5747">
            <v>135661</v>
          </cell>
          <cell r="H5747">
            <v>6409</v>
          </cell>
        </row>
        <row r="5748">
          <cell r="G5748">
            <v>135661</v>
          </cell>
          <cell r="H5748">
            <v>6409</v>
          </cell>
        </row>
        <row r="5749">
          <cell r="G5749">
            <v>135661</v>
          </cell>
          <cell r="H5749">
            <v>6409</v>
          </cell>
        </row>
        <row r="5750">
          <cell r="G5750">
            <v>135661</v>
          </cell>
          <cell r="H5750">
            <v>6409</v>
          </cell>
        </row>
        <row r="5751">
          <cell r="G5751">
            <v>135661</v>
          </cell>
          <cell r="H5751">
            <v>6409</v>
          </cell>
        </row>
        <row r="5752">
          <cell r="G5752">
            <v>135661</v>
          </cell>
          <cell r="H5752">
            <v>6409</v>
          </cell>
        </row>
        <row r="5753">
          <cell r="G5753">
            <v>135661</v>
          </cell>
          <cell r="H5753">
            <v>6409</v>
          </cell>
        </row>
        <row r="5754">
          <cell r="G5754">
            <v>135661</v>
          </cell>
          <cell r="H5754">
            <v>6409</v>
          </cell>
        </row>
        <row r="5755">
          <cell r="G5755">
            <v>135661</v>
          </cell>
          <cell r="H5755">
            <v>6409</v>
          </cell>
        </row>
        <row r="5756">
          <cell r="G5756">
            <v>135661</v>
          </cell>
          <cell r="H5756">
            <v>6409</v>
          </cell>
        </row>
        <row r="5757">
          <cell r="G5757">
            <v>135661</v>
          </cell>
          <cell r="H5757">
            <v>6409</v>
          </cell>
        </row>
        <row r="5758">
          <cell r="G5758">
            <v>135661</v>
          </cell>
          <cell r="H5758">
            <v>6409</v>
          </cell>
        </row>
        <row r="5759">
          <cell r="G5759">
            <v>135661</v>
          </cell>
          <cell r="H5759">
            <v>6409</v>
          </cell>
        </row>
        <row r="5760">
          <cell r="G5760">
            <v>135661</v>
          </cell>
          <cell r="H5760">
            <v>6409</v>
          </cell>
        </row>
        <row r="5761">
          <cell r="G5761">
            <v>135661</v>
          </cell>
          <cell r="H5761">
            <v>6409</v>
          </cell>
        </row>
        <row r="5762">
          <cell r="G5762">
            <v>135661</v>
          </cell>
          <cell r="H5762">
            <v>6409</v>
          </cell>
        </row>
        <row r="5763">
          <cell r="G5763">
            <v>135661</v>
          </cell>
          <cell r="H5763">
            <v>6409</v>
          </cell>
        </row>
        <row r="5764">
          <cell r="G5764">
            <v>135661</v>
          </cell>
          <cell r="H5764">
            <v>6409</v>
          </cell>
        </row>
        <row r="5765">
          <cell r="G5765">
            <v>135661</v>
          </cell>
          <cell r="H5765">
            <v>6409</v>
          </cell>
        </row>
        <row r="5766">
          <cell r="G5766">
            <v>135661</v>
          </cell>
          <cell r="H5766">
            <v>6409</v>
          </cell>
        </row>
        <row r="5767">
          <cell r="G5767">
            <v>135661</v>
          </cell>
          <cell r="H5767">
            <v>6409</v>
          </cell>
        </row>
        <row r="5768">
          <cell r="G5768">
            <v>135662</v>
          </cell>
          <cell r="H5768">
            <v>6410</v>
          </cell>
        </row>
        <row r="5769">
          <cell r="G5769">
            <v>135662</v>
          </cell>
          <cell r="H5769">
            <v>6410</v>
          </cell>
        </row>
        <row r="5770">
          <cell r="G5770">
            <v>135662</v>
          </cell>
          <cell r="H5770">
            <v>6410</v>
          </cell>
        </row>
        <row r="5771">
          <cell r="G5771">
            <v>135662</v>
          </cell>
          <cell r="H5771">
            <v>6410</v>
          </cell>
        </row>
        <row r="5772">
          <cell r="G5772">
            <v>135662</v>
          </cell>
          <cell r="H5772">
            <v>6410</v>
          </cell>
        </row>
        <row r="5773">
          <cell r="G5773">
            <v>135662</v>
          </cell>
          <cell r="H5773">
            <v>6410</v>
          </cell>
        </row>
        <row r="5774">
          <cell r="G5774">
            <v>135662</v>
          </cell>
          <cell r="H5774">
            <v>6410</v>
          </cell>
        </row>
        <row r="5775">
          <cell r="G5775">
            <v>135662</v>
          </cell>
          <cell r="H5775">
            <v>6410</v>
          </cell>
        </row>
        <row r="5776">
          <cell r="G5776">
            <v>135662</v>
          </cell>
          <cell r="H5776">
            <v>6410</v>
          </cell>
        </row>
        <row r="5777">
          <cell r="G5777">
            <v>135662</v>
          </cell>
          <cell r="H5777">
            <v>6410</v>
          </cell>
        </row>
        <row r="5778">
          <cell r="G5778">
            <v>135662</v>
          </cell>
          <cell r="H5778">
            <v>6410</v>
          </cell>
        </row>
        <row r="5779">
          <cell r="G5779">
            <v>135662</v>
          </cell>
          <cell r="H5779">
            <v>6410</v>
          </cell>
        </row>
        <row r="5780">
          <cell r="G5780">
            <v>135662</v>
          </cell>
          <cell r="H5780">
            <v>6410</v>
          </cell>
        </row>
        <row r="5781">
          <cell r="G5781">
            <v>135662</v>
          </cell>
          <cell r="H5781">
            <v>6410</v>
          </cell>
        </row>
        <row r="5782">
          <cell r="G5782">
            <v>135662</v>
          </cell>
          <cell r="H5782">
            <v>6410</v>
          </cell>
        </row>
        <row r="5783">
          <cell r="G5783">
            <v>135662</v>
          </cell>
          <cell r="H5783">
            <v>6410</v>
          </cell>
        </row>
        <row r="5784">
          <cell r="G5784">
            <v>135662</v>
          </cell>
          <cell r="H5784">
            <v>6410</v>
          </cell>
        </row>
        <row r="5785">
          <cell r="G5785">
            <v>135662</v>
          </cell>
          <cell r="H5785">
            <v>6410</v>
          </cell>
        </row>
        <row r="5786">
          <cell r="G5786">
            <v>135662</v>
          </cell>
          <cell r="H5786">
            <v>6410</v>
          </cell>
        </row>
        <row r="5787">
          <cell r="G5787">
            <v>135662</v>
          </cell>
          <cell r="H5787">
            <v>6410</v>
          </cell>
        </row>
        <row r="5788">
          <cell r="G5788">
            <v>135662</v>
          </cell>
          <cell r="H5788">
            <v>6410</v>
          </cell>
        </row>
        <row r="5789">
          <cell r="G5789">
            <v>135662</v>
          </cell>
          <cell r="H5789">
            <v>6410</v>
          </cell>
        </row>
        <row r="5790">
          <cell r="G5790">
            <v>135662</v>
          </cell>
          <cell r="H5790">
            <v>6410</v>
          </cell>
        </row>
        <row r="5791">
          <cell r="G5791">
            <v>135662</v>
          </cell>
          <cell r="H5791">
            <v>6410</v>
          </cell>
        </row>
        <row r="5792">
          <cell r="G5792">
            <v>135662</v>
          </cell>
          <cell r="H5792">
            <v>6410</v>
          </cell>
        </row>
        <row r="5793">
          <cell r="G5793">
            <v>135662</v>
          </cell>
          <cell r="H5793">
            <v>6410</v>
          </cell>
        </row>
        <row r="5794">
          <cell r="G5794">
            <v>135662</v>
          </cell>
          <cell r="H5794">
            <v>6410</v>
          </cell>
        </row>
        <row r="5795">
          <cell r="G5795">
            <v>135662</v>
          </cell>
          <cell r="H5795">
            <v>6410</v>
          </cell>
        </row>
        <row r="5796">
          <cell r="G5796">
            <v>135662</v>
          </cell>
          <cell r="H5796">
            <v>6410</v>
          </cell>
        </row>
        <row r="5797">
          <cell r="G5797">
            <v>135662</v>
          </cell>
          <cell r="H5797">
            <v>6410</v>
          </cell>
        </row>
        <row r="5798">
          <cell r="G5798">
            <v>135662</v>
          </cell>
          <cell r="H5798">
            <v>6410</v>
          </cell>
        </row>
        <row r="5799">
          <cell r="G5799">
            <v>135662</v>
          </cell>
          <cell r="H5799">
            <v>6410</v>
          </cell>
        </row>
        <row r="5800">
          <cell r="G5800">
            <v>135662</v>
          </cell>
          <cell r="H5800">
            <v>6410</v>
          </cell>
        </row>
        <row r="5801">
          <cell r="G5801">
            <v>135662</v>
          </cell>
          <cell r="H5801">
            <v>6410</v>
          </cell>
        </row>
        <row r="5802">
          <cell r="G5802">
            <v>135662</v>
          </cell>
          <cell r="H5802">
            <v>6410</v>
          </cell>
        </row>
        <row r="5803">
          <cell r="G5803">
            <v>135662</v>
          </cell>
          <cell r="H5803">
            <v>6410</v>
          </cell>
        </row>
        <row r="5804">
          <cell r="G5804">
            <v>135662</v>
          </cell>
          <cell r="H5804">
            <v>6410</v>
          </cell>
        </row>
        <row r="5805">
          <cell r="G5805">
            <v>135662</v>
          </cell>
          <cell r="H5805">
            <v>6410</v>
          </cell>
        </row>
        <row r="5806">
          <cell r="G5806">
            <v>135662</v>
          </cell>
          <cell r="H5806">
            <v>6410</v>
          </cell>
        </row>
        <row r="5807">
          <cell r="G5807">
            <v>135662</v>
          </cell>
          <cell r="H5807">
            <v>6410</v>
          </cell>
        </row>
        <row r="5808">
          <cell r="G5808">
            <v>135662</v>
          </cell>
          <cell r="H5808">
            <v>6410</v>
          </cell>
        </row>
        <row r="5809">
          <cell r="G5809">
            <v>135662</v>
          </cell>
          <cell r="H5809">
            <v>6410</v>
          </cell>
        </row>
        <row r="5810">
          <cell r="G5810">
            <v>135662</v>
          </cell>
          <cell r="H5810">
            <v>6410</v>
          </cell>
        </row>
        <row r="5811">
          <cell r="G5811">
            <v>135662</v>
          </cell>
          <cell r="H5811">
            <v>6410</v>
          </cell>
        </row>
        <row r="5812">
          <cell r="G5812">
            <v>135662</v>
          </cell>
          <cell r="H5812">
            <v>6410</v>
          </cell>
        </row>
        <row r="5813">
          <cell r="G5813">
            <v>135662</v>
          </cell>
          <cell r="H5813">
            <v>6410</v>
          </cell>
        </row>
        <row r="5814">
          <cell r="G5814">
            <v>135662</v>
          </cell>
          <cell r="H5814">
            <v>6410</v>
          </cell>
        </row>
        <row r="5815">
          <cell r="G5815">
            <v>135662</v>
          </cell>
          <cell r="H5815">
            <v>6410</v>
          </cell>
        </row>
        <row r="5816">
          <cell r="G5816">
            <v>135662</v>
          </cell>
          <cell r="H5816">
            <v>6410</v>
          </cell>
        </row>
        <row r="5817">
          <cell r="G5817">
            <v>135662</v>
          </cell>
          <cell r="H5817">
            <v>6410</v>
          </cell>
        </row>
        <row r="5818">
          <cell r="G5818">
            <v>135662</v>
          </cell>
          <cell r="H5818">
            <v>6410</v>
          </cell>
        </row>
        <row r="5819">
          <cell r="G5819">
            <v>135662</v>
          </cell>
          <cell r="H5819">
            <v>6410</v>
          </cell>
        </row>
        <row r="5820">
          <cell r="G5820">
            <v>135662</v>
          </cell>
          <cell r="H5820">
            <v>6410</v>
          </cell>
        </row>
        <row r="5821">
          <cell r="G5821">
            <v>135662</v>
          </cell>
          <cell r="H5821">
            <v>6410</v>
          </cell>
        </row>
        <row r="5822">
          <cell r="G5822">
            <v>135662</v>
          </cell>
          <cell r="H5822">
            <v>6410</v>
          </cell>
        </row>
        <row r="5823">
          <cell r="G5823">
            <v>135662</v>
          </cell>
          <cell r="H5823">
            <v>6410</v>
          </cell>
        </row>
        <row r="5824">
          <cell r="G5824">
            <v>135662</v>
          </cell>
          <cell r="H5824">
            <v>6410</v>
          </cell>
        </row>
        <row r="5825">
          <cell r="G5825">
            <v>135662</v>
          </cell>
          <cell r="H5825">
            <v>6410</v>
          </cell>
        </row>
        <row r="5826">
          <cell r="G5826">
            <v>135662</v>
          </cell>
          <cell r="H5826">
            <v>6410</v>
          </cell>
        </row>
        <row r="5827">
          <cell r="G5827">
            <v>135662</v>
          </cell>
          <cell r="H5827">
            <v>6410</v>
          </cell>
        </row>
        <row r="5828">
          <cell r="G5828">
            <v>135662</v>
          </cell>
          <cell r="H5828">
            <v>6410</v>
          </cell>
        </row>
        <row r="5829">
          <cell r="G5829">
            <v>135662</v>
          </cell>
          <cell r="H5829">
            <v>6410</v>
          </cell>
        </row>
        <row r="5830">
          <cell r="G5830">
            <v>135662</v>
          </cell>
          <cell r="H5830">
            <v>6410</v>
          </cell>
        </row>
        <row r="5831">
          <cell r="G5831">
            <v>135662</v>
          </cell>
          <cell r="H5831">
            <v>6410</v>
          </cell>
        </row>
        <row r="5832">
          <cell r="G5832">
            <v>135662</v>
          </cell>
          <cell r="H5832">
            <v>6410</v>
          </cell>
        </row>
        <row r="5833">
          <cell r="G5833">
            <v>135662</v>
          </cell>
          <cell r="H5833">
            <v>6410</v>
          </cell>
        </row>
        <row r="5834">
          <cell r="G5834">
            <v>135662</v>
          </cell>
          <cell r="H5834">
            <v>6410</v>
          </cell>
        </row>
        <row r="5835">
          <cell r="G5835">
            <v>135662</v>
          </cell>
          <cell r="H5835">
            <v>6410</v>
          </cell>
        </row>
        <row r="5836">
          <cell r="G5836">
            <v>135662</v>
          </cell>
          <cell r="H5836">
            <v>6410</v>
          </cell>
        </row>
        <row r="5837">
          <cell r="G5837">
            <v>135662</v>
          </cell>
          <cell r="H5837">
            <v>6410</v>
          </cell>
        </row>
        <row r="5838">
          <cell r="G5838">
            <v>135662</v>
          </cell>
          <cell r="H5838">
            <v>6410</v>
          </cell>
        </row>
        <row r="5839">
          <cell r="G5839">
            <v>135662</v>
          </cell>
          <cell r="H5839">
            <v>6410</v>
          </cell>
        </row>
        <row r="5840">
          <cell r="G5840">
            <v>135662</v>
          </cell>
          <cell r="H5840">
            <v>6410</v>
          </cell>
        </row>
        <row r="5841">
          <cell r="G5841">
            <v>135662</v>
          </cell>
          <cell r="H5841">
            <v>6410</v>
          </cell>
        </row>
        <row r="5842">
          <cell r="G5842">
            <v>135662</v>
          </cell>
          <cell r="H5842">
            <v>6410</v>
          </cell>
        </row>
        <row r="5843">
          <cell r="G5843">
            <v>135662</v>
          </cell>
          <cell r="H5843">
            <v>6410</v>
          </cell>
        </row>
        <row r="5844">
          <cell r="G5844">
            <v>135662</v>
          </cell>
          <cell r="H5844">
            <v>6410</v>
          </cell>
        </row>
        <row r="5845">
          <cell r="G5845">
            <v>135662</v>
          </cell>
          <cell r="H5845">
            <v>6410</v>
          </cell>
        </row>
        <row r="5846">
          <cell r="G5846">
            <v>135662</v>
          </cell>
          <cell r="H5846">
            <v>6410</v>
          </cell>
        </row>
        <row r="5847">
          <cell r="G5847">
            <v>135662</v>
          </cell>
          <cell r="H5847">
            <v>6410</v>
          </cell>
        </row>
        <row r="5848">
          <cell r="G5848">
            <v>135662</v>
          </cell>
          <cell r="H5848">
            <v>6410</v>
          </cell>
        </row>
        <row r="5849">
          <cell r="G5849">
            <v>135662</v>
          </cell>
          <cell r="H5849">
            <v>6410</v>
          </cell>
        </row>
        <row r="5850">
          <cell r="G5850">
            <v>135662</v>
          </cell>
          <cell r="H5850">
            <v>6410</v>
          </cell>
        </row>
        <row r="5851">
          <cell r="G5851">
            <v>135662</v>
          </cell>
          <cell r="H5851">
            <v>6410</v>
          </cell>
        </row>
        <row r="5852">
          <cell r="G5852">
            <v>135662</v>
          </cell>
          <cell r="H5852">
            <v>6410</v>
          </cell>
        </row>
        <row r="5853">
          <cell r="G5853">
            <v>135662</v>
          </cell>
          <cell r="H5853">
            <v>6410</v>
          </cell>
        </row>
        <row r="5854">
          <cell r="G5854">
            <v>135662</v>
          </cell>
          <cell r="H5854">
            <v>6410</v>
          </cell>
        </row>
        <row r="5855">
          <cell r="G5855">
            <v>135662</v>
          </cell>
          <cell r="H5855">
            <v>6410</v>
          </cell>
        </row>
        <row r="5856">
          <cell r="G5856">
            <v>135662</v>
          </cell>
          <cell r="H5856">
            <v>6410</v>
          </cell>
        </row>
        <row r="5857">
          <cell r="G5857">
            <v>135662</v>
          </cell>
          <cell r="H5857">
            <v>6410</v>
          </cell>
        </row>
        <row r="5858">
          <cell r="G5858">
            <v>135662</v>
          </cell>
          <cell r="H5858">
            <v>6410</v>
          </cell>
        </row>
        <row r="5859">
          <cell r="G5859">
            <v>135662</v>
          </cell>
          <cell r="H5859">
            <v>6410</v>
          </cell>
        </row>
        <row r="5860">
          <cell r="G5860">
            <v>135662</v>
          </cell>
          <cell r="H5860">
            <v>6410</v>
          </cell>
        </row>
        <row r="5861">
          <cell r="G5861">
            <v>135662</v>
          </cell>
          <cell r="H5861">
            <v>6410</v>
          </cell>
        </row>
        <row r="5862">
          <cell r="G5862">
            <v>135662</v>
          </cell>
          <cell r="H5862">
            <v>6410</v>
          </cell>
        </row>
        <row r="5863">
          <cell r="G5863">
            <v>135662</v>
          </cell>
          <cell r="H5863">
            <v>6410</v>
          </cell>
        </row>
        <row r="5864">
          <cell r="G5864">
            <v>135662</v>
          </cell>
          <cell r="H5864">
            <v>6410</v>
          </cell>
        </row>
        <row r="5865">
          <cell r="G5865">
            <v>135662</v>
          </cell>
          <cell r="H5865">
            <v>6410</v>
          </cell>
        </row>
        <row r="5866">
          <cell r="G5866">
            <v>135662</v>
          </cell>
          <cell r="H5866">
            <v>6410</v>
          </cell>
        </row>
        <row r="5867">
          <cell r="G5867">
            <v>135662</v>
          </cell>
          <cell r="H5867">
            <v>6410</v>
          </cell>
        </row>
        <row r="5868">
          <cell r="G5868">
            <v>135662</v>
          </cell>
          <cell r="H5868">
            <v>6410</v>
          </cell>
        </row>
        <row r="5869">
          <cell r="G5869">
            <v>135662</v>
          </cell>
          <cell r="H5869">
            <v>6410</v>
          </cell>
        </row>
        <row r="5870">
          <cell r="G5870">
            <v>135662</v>
          </cell>
          <cell r="H5870">
            <v>6410</v>
          </cell>
        </row>
        <row r="5871">
          <cell r="G5871">
            <v>135662</v>
          </cell>
          <cell r="H5871">
            <v>6410</v>
          </cell>
        </row>
        <row r="5872">
          <cell r="G5872">
            <v>135662</v>
          </cell>
          <cell r="H5872">
            <v>6410</v>
          </cell>
        </row>
        <row r="5873">
          <cell r="G5873">
            <v>135662</v>
          </cell>
          <cell r="H5873">
            <v>6410</v>
          </cell>
        </row>
        <row r="5874">
          <cell r="G5874">
            <v>135662</v>
          </cell>
          <cell r="H5874">
            <v>6410</v>
          </cell>
        </row>
        <row r="5875">
          <cell r="G5875">
            <v>135662</v>
          </cell>
          <cell r="H5875">
            <v>6410</v>
          </cell>
        </row>
        <row r="5876">
          <cell r="G5876">
            <v>135662</v>
          </cell>
          <cell r="H5876">
            <v>6410</v>
          </cell>
        </row>
        <row r="5877">
          <cell r="G5877">
            <v>135662</v>
          </cell>
          <cell r="H5877">
            <v>6410</v>
          </cell>
        </row>
        <row r="5878">
          <cell r="G5878">
            <v>135662</v>
          </cell>
          <cell r="H5878">
            <v>6410</v>
          </cell>
        </row>
        <row r="5879">
          <cell r="G5879">
            <v>135662</v>
          </cell>
          <cell r="H5879">
            <v>6410</v>
          </cell>
        </row>
        <row r="5880">
          <cell r="G5880">
            <v>135662</v>
          </cell>
          <cell r="H5880">
            <v>6410</v>
          </cell>
        </row>
        <row r="5881">
          <cell r="G5881">
            <v>135662</v>
          </cell>
          <cell r="H5881">
            <v>6410</v>
          </cell>
        </row>
        <row r="5882">
          <cell r="G5882">
            <v>135662</v>
          </cell>
          <cell r="H5882">
            <v>6410</v>
          </cell>
        </row>
        <row r="5883">
          <cell r="G5883">
            <v>135662</v>
          </cell>
          <cell r="H5883">
            <v>6410</v>
          </cell>
        </row>
        <row r="5884">
          <cell r="G5884">
            <v>135662</v>
          </cell>
          <cell r="H5884">
            <v>6410</v>
          </cell>
        </row>
        <row r="5885">
          <cell r="G5885">
            <v>135662</v>
          </cell>
          <cell r="H5885">
            <v>6410</v>
          </cell>
        </row>
        <row r="5886">
          <cell r="G5886">
            <v>135662</v>
          </cell>
          <cell r="H5886">
            <v>6410</v>
          </cell>
        </row>
        <row r="5887">
          <cell r="G5887">
            <v>135662</v>
          </cell>
          <cell r="H5887">
            <v>6410</v>
          </cell>
        </row>
        <row r="5888">
          <cell r="G5888">
            <v>135662</v>
          </cell>
          <cell r="H5888">
            <v>6410</v>
          </cell>
        </row>
        <row r="5889">
          <cell r="G5889">
            <v>135662</v>
          </cell>
          <cell r="H5889">
            <v>6410</v>
          </cell>
        </row>
        <row r="5890">
          <cell r="G5890">
            <v>135662</v>
          </cell>
          <cell r="H5890">
            <v>6410</v>
          </cell>
        </row>
        <row r="5891">
          <cell r="G5891">
            <v>135662</v>
          </cell>
          <cell r="H5891">
            <v>6410</v>
          </cell>
        </row>
        <row r="5892">
          <cell r="G5892">
            <v>135662</v>
          </cell>
          <cell r="H5892">
            <v>6410</v>
          </cell>
        </row>
        <row r="5893">
          <cell r="G5893">
            <v>135662</v>
          </cell>
          <cell r="H5893">
            <v>6410</v>
          </cell>
        </row>
        <row r="5894">
          <cell r="G5894">
            <v>135662</v>
          </cell>
          <cell r="H5894">
            <v>6410</v>
          </cell>
        </row>
        <row r="5895">
          <cell r="G5895">
            <v>135662</v>
          </cell>
          <cell r="H5895">
            <v>6410</v>
          </cell>
        </row>
        <row r="5896">
          <cell r="G5896">
            <v>135662</v>
          </cell>
          <cell r="H5896">
            <v>6410</v>
          </cell>
        </row>
        <row r="5897">
          <cell r="G5897">
            <v>135662</v>
          </cell>
          <cell r="H5897">
            <v>6410</v>
          </cell>
        </row>
        <row r="5898">
          <cell r="G5898">
            <v>135662</v>
          </cell>
          <cell r="H5898">
            <v>6410</v>
          </cell>
        </row>
        <row r="5899">
          <cell r="G5899">
            <v>135662</v>
          </cell>
          <cell r="H5899">
            <v>6410</v>
          </cell>
        </row>
        <row r="5900">
          <cell r="G5900">
            <v>135662</v>
          </cell>
          <cell r="H5900">
            <v>6410</v>
          </cell>
        </row>
        <row r="5901">
          <cell r="G5901">
            <v>135662</v>
          </cell>
          <cell r="H5901">
            <v>6410</v>
          </cell>
        </row>
        <row r="5902">
          <cell r="G5902">
            <v>135662</v>
          </cell>
          <cell r="H5902">
            <v>6410</v>
          </cell>
        </row>
        <row r="5903">
          <cell r="G5903">
            <v>135662</v>
          </cell>
          <cell r="H5903">
            <v>6410</v>
          </cell>
        </row>
        <row r="5904">
          <cell r="G5904">
            <v>135662</v>
          </cell>
          <cell r="H5904">
            <v>6410</v>
          </cell>
        </row>
        <row r="5905">
          <cell r="G5905">
            <v>135662</v>
          </cell>
          <cell r="H5905">
            <v>6410</v>
          </cell>
        </row>
        <row r="5906">
          <cell r="G5906">
            <v>135662</v>
          </cell>
          <cell r="H5906">
            <v>6410</v>
          </cell>
        </row>
        <row r="5907">
          <cell r="G5907">
            <v>135662</v>
          </cell>
          <cell r="H5907">
            <v>6410</v>
          </cell>
        </row>
        <row r="5908">
          <cell r="G5908">
            <v>135662</v>
          </cell>
          <cell r="H5908">
            <v>6410</v>
          </cell>
        </row>
        <row r="5909">
          <cell r="G5909">
            <v>135662</v>
          </cell>
          <cell r="H5909">
            <v>6410</v>
          </cell>
        </row>
        <row r="5910">
          <cell r="G5910">
            <v>135662</v>
          </cell>
          <cell r="H5910">
            <v>6410</v>
          </cell>
        </row>
        <row r="5911">
          <cell r="G5911">
            <v>135662</v>
          </cell>
          <cell r="H5911">
            <v>6410</v>
          </cell>
        </row>
        <row r="5912">
          <cell r="G5912">
            <v>135662</v>
          </cell>
          <cell r="H5912">
            <v>6410</v>
          </cell>
        </row>
        <row r="5913">
          <cell r="G5913">
            <v>135662</v>
          </cell>
          <cell r="H5913">
            <v>6410</v>
          </cell>
        </row>
        <row r="5914">
          <cell r="G5914">
            <v>135662</v>
          </cell>
          <cell r="H5914">
            <v>6410</v>
          </cell>
        </row>
        <row r="5915">
          <cell r="G5915">
            <v>135662</v>
          </cell>
          <cell r="H5915">
            <v>6410</v>
          </cell>
        </row>
        <row r="5916">
          <cell r="G5916">
            <v>135662</v>
          </cell>
          <cell r="H5916">
            <v>6410</v>
          </cell>
        </row>
        <row r="5917">
          <cell r="G5917">
            <v>135662</v>
          </cell>
          <cell r="H5917">
            <v>6410</v>
          </cell>
        </row>
        <row r="5918">
          <cell r="G5918">
            <v>135662</v>
          </cell>
          <cell r="H5918">
            <v>6410</v>
          </cell>
        </row>
        <row r="5919">
          <cell r="G5919">
            <v>135662</v>
          </cell>
          <cell r="H5919">
            <v>6410</v>
          </cell>
        </row>
        <row r="5920">
          <cell r="G5920">
            <v>135662</v>
          </cell>
          <cell r="H5920">
            <v>6410</v>
          </cell>
        </row>
        <row r="5921">
          <cell r="G5921">
            <v>135662</v>
          </cell>
          <cell r="H5921">
            <v>6410</v>
          </cell>
        </row>
        <row r="5922">
          <cell r="G5922">
            <v>135662</v>
          </cell>
          <cell r="H5922">
            <v>6410</v>
          </cell>
        </row>
        <row r="5923">
          <cell r="G5923">
            <v>135662</v>
          </cell>
          <cell r="H5923">
            <v>6410</v>
          </cell>
        </row>
        <row r="5924">
          <cell r="G5924">
            <v>135662</v>
          </cell>
          <cell r="H5924">
            <v>6410</v>
          </cell>
        </row>
        <row r="5925">
          <cell r="G5925">
            <v>135662</v>
          </cell>
          <cell r="H5925">
            <v>6410</v>
          </cell>
        </row>
        <row r="5926">
          <cell r="G5926">
            <v>135662</v>
          </cell>
          <cell r="H5926">
            <v>6410</v>
          </cell>
        </row>
        <row r="5927">
          <cell r="G5927">
            <v>135662</v>
          </cell>
          <cell r="H5927">
            <v>6410</v>
          </cell>
        </row>
        <row r="5928">
          <cell r="G5928">
            <v>135662</v>
          </cell>
          <cell r="H5928">
            <v>6410</v>
          </cell>
        </row>
        <row r="5929">
          <cell r="G5929">
            <v>135662</v>
          </cell>
          <cell r="H5929">
            <v>6410</v>
          </cell>
        </row>
        <row r="5930">
          <cell r="G5930">
            <v>135662</v>
          </cell>
          <cell r="H5930">
            <v>6410</v>
          </cell>
        </row>
        <row r="5931">
          <cell r="G5931">
            <v>135662</v>
          </cell>
          <cell r="H5931">
            <v>6410</v>
          </cell>
        </row>
        <row r="5932">
          <cell r="G5932">
            <v>135663</v>
          </cell>
          <cell r="H5932">
            <v>6417</v>
          </cell>
        </row>
        <row r="5933">
          <cell r="G5933">
            <v>135663</v>
          </cell>
          <cell r="H5933">
            <v>6417</v>
          </cell>
        </row>
        <row r="5934">
          <cell r="G5934">
            <v>135663</v>
          </cell>
          <cell r="H5934">
            <v>6417</v>
          </cell>
        </row>
        <row r="5935">
          <cell r="G5935">
            <v>135663</v>
          </cell>
          <cell r="H5935">
            <v>6417</v>
          </cell>
        </row>
        <row r="5936">
          <cell r="G5936">
            <v>135663</v>
          </cell>
          <cell r="H5936">
            <v>6417</v>
          </cell>
        </row>
        <row r="5937">
          <cell r="G5937">
            <v>135663</v>
          </cell>
          <cell r="H5937">
            <v>6417</v>
          </cell>
        </row>
        <row r="5938">
          <cell r="G5938">
            <v>135663</v>
          </cell>
          <cell r="H5938">
            <v>6417</v>
          </cell>
        </row>
        <row r="5939">
          <cell r="G5939">
            <v>135663</v>
          </cell>
          <cell r="H5939">
            <v>6417</v>
          </cell>
        </row>
        <row r="5940">
          <cell r="G5940">
            <v>135663</v>
          </cell>
          <cell r="H5940">
            <v>6417</v>
          </cell>
        </row>
        <row r="5941">
          <cell r="G5941">
            <v>135663</v>
          </cell>
          <cell r="H5941">
            <v>6417</v>
          </cell>
        </row>
        <row r="5942">
          <cell r="G5942">
            <v>135663</v>
          </cell>
          <cell r="H5942">
            <v>6417</v>
          </cell>
        </row>
        <row r="5943">
          <cell r="G5943">
            <v>135663</v>
          </cell>
          <cell r="H5943">
            <v>6417</v>
          </cell>
        </row>
        <row r="5944">
          <cell r="G5944">
            <v>135663</v>
          </cell>
          <cell r="H5944">
            <v>6417</v>
          </cell>
        </row>
        <row r="5945">
          <cell r="G5945">
            <v>135663</v>
          </cell>
          <cell r="H5945">
            <v>6417</v>
          </cell>
        </row>
        <row r="5946">
          <cell r="G5946">
            <v>135663</v>
          </cell>
          <cell r="H5946">
            <v>6417</v>
          </cell>
        </row>
        <row r="5947">
          <cell r="G5947">
            <v>135663</v>
          </cell>
          <cell r="H5947">
            <v>6417</v>
          </cell>
        </row>
        <row r="5948">
          <cell r="G5948">
            <v>135663</v>
          </cell>
          <cell r="H5948">
            <v>6417</v>
          </cell>
        </row>
        <row r="5949">
          <cell r="G5949">
            <v>135663</v>
          </cell>
          <cell r="H5949">
            <v>6417</v>
          </cell>
        </row>
        <row r="5950">
          <cell r="G5950">
            <v>135663</v>
          </cell>
          <cell r="H5950">
            <v>6417</v>
          </cell>
        </row>
        <row r="5951">
          <cell r="G5951">
            <v>135663</v>
          </cell>
          <cell r="H5951">
            <v>6417</v>
          </cell>
        </row>
        <row r="5952">
          <cell r="G5952">
            <v>135663</v>
          </cell>
          <cell r="H5952">
            <v>6417</v>
          </cell>
        </row>
        <row r="5953">
          <cell r="G5953">
            <v>135663</v>
          </cell>
          <cell r="H5953">
            <v>6417</v>
          </cell>
        </row>
        <row r="5954">
          <cell r="G5954">
            <v>135663</v>
          </cell>
          <cell r="H5954">
            <v>6417</v>
          </cell>
        </row>
        <row r="5955">
          <cell r="G5955">
            <v>135663</v>
          </cell>
          <cell r="H5955">
            <v>6417</v>
          </cell>
        </row>
        <row r="5956">
          <cell r="G5956">
            <v>135663</v>
          </cell>
          <cell r="H5956">
            <v>6417</v>
          </cell>
        </row>
        <row r="5957">
          <cell r="G5957">
            <v>135663</v>
          </cell>
          <cell r="H5957">
            <v>6417</v>
          </cell>
        </row>
        <row r="5958">
          <cell r="G5958">
            <v>135663</v>
          </cell>
          <cell r="H5958">
            <v>6417</v>
          </cell>
        </row>
        <row r="5959">
          <cell r="G5959">
            <v>135663</v>
          </cell>
          <cell r="H5959">
            <v>6417</v>
          </cell>
        </row>
        <row r="5960">
          <cell r="G5960">
            <v>135663</v>
          </cell>
          <cell r="H5960">
            <v>6417</v>
          </cell>
        </row>
        <row r="5961">
          <cell r="G5961">
            <v>135663</v>
          </cell>
          <cell r="H5961">
            <v>6417</v>
          </cell>
        </row>
        <row r="5962">
          <cell r="G5962">
            <v>135663</v>
          </cell>
          <cell r="H5962">
            <v>6417</v>
          </cell>
        </row>
        <row r="5963">
          <cell r="G5963">
            <v>135663</v>
          </cell>
          <cell r="H5963">
            <v>6417</v>
          </cell>
        </row>
        <row r="5964">
          <cell r="G5964">
            <v>135663</v>
          </cell>
          <cell r="H5964">
            <v>6417</v>
          </cell>
        </row>
        <row r="5965">
          <cell r="G5965">
            <v>135663</v>
          </cell>
          <cell r="H5965">
            <v>6417</v>
          </cell>
        </row>
        <row r="5966">
          <cell r="G5966">
            <v>135663</v>
          </cell>
          <cell r="H5966">
            <v>6417</v>
          </cell>
        </row>
        <row r="5967">
          <cell r="G5967">
            <v>135663</v>
          </cell>
          <cell r="H5967">
            <v>6417</v>
          </cell>
        </row>
        <row r="5968">
          <cell r="G5968">
            <v>135663</v>
          </cell>
          <cell r="H5968">
            <v>6417</v>
          </cell>
        </row>
        <row r="5969">
          <cell r="G5969">
            <v>135663</v>
          </cell>
          <cell r="H5969">
            <v>6417</v>
          </cell>
        </row>
        <row r="5970">
          <cell r="G5970">
            <v>135663</v>
          </cell>
          <cell r="H5970">
            <v>6417</v>
          </cell>
        </row>
        <row r="5971">
          <cell r="G5971">
            <v>135663</v>
          </cell>
          <cell r="H5971">
            <v>6417</v>
          </cell>
        </row>
        <row r="5972">
          <cell r="G5972">
            <v>135663</v>
          </cell>
          <cell r="H5972">
            <v>6417</v>
          </cell>
        </row>
        <row r="5973">
          <cell r="G5973">
            <v>135663</v>
          </cell>
          <cell r="H5973">
            <v>6417</v>
          </cell>
        </row>
        <row r="5974">
          <cell r="G5974">
            <v>135663</v>
          </cell>
          <cell r="H5974">
            <v>6417</v>
          </cell>
        </row>
        <row r="5975">
          <cell r="G5975">
            <v>135663</v>
          </cell>
          <cell r="H5975">
            <v>6417</v>
          </cell>
        </row>
        <row r="5976">
          <cell r="G5976">
            <v>135663</v>
          </cell>
          <cell r="H5976">
            <v>6417</v>
          </cell>
        </row>
        <row r="5977">
          <cell r="G5977">
            <v>135663</v>
          </cell>
          <cell r="H5977">
            <v>6417</v>
          </cell>
        </row>
        <row r="5978">
          <cell r="G5978">
            <v>135663</v>
          </cell>
          <cell r="H5978">
            <v>6417</v>
          </cell>
        </row>
        <row r="5979">
          <cell r="G5979">
            <v>135663</v>
          </cell>
          <cell r="H5979">
            <v>6417</v>
          </cell>
        </row>
        <row r="5980">
          <cell r="G5980">
            <v>135663</v>
          </cell>
          <cell r="H5980">
            <v>6417</v>
          </cell>
        </row>
        <row r="5981">
          <cell r="G5981">
            <v>135663</v>
          </cell>
          <cell r="H5981">
            <v>6417</v>
          </cell>
        </row>
        <row r="5982">
          <cell r="G5982">
            <v>135663</v>
          </cell>
          <cell r="H5982">
            <v>6417</v>
          </cell>
        </row>
        <row r="5983">
          <cell r="G5983">
            <v>135663</v>
          </cell>
          <cell r="H5983">
            <v>6417</v>
          </cell>
        </row>
        <row r="5984">
          <cell r="G5984">
            <v>135663</v>
          </cell>
          <cell r="H5984">
            <v>6417</v>
          </cell>
        </row>
        <row r="5985">
          <cell r="G5985">
            <v>135663</v>
          </cell>
          <cell r="H5985">
            <v>6417</v>
          </cell>
        </row>
        <row r="5986">
          <cell r="G5986">
            <v>135663</v>
          </cell>
          <cell r="H5986">
            <v>6417</v>
          </cell>
        </row>
        <row r="5987">
          <cell r="G5987">
            <v>135663</v>
          </cell>
          <cell r="H5987">
            <v>6417</v>
          </cell>
        </row>
        <row r="5988">
          <cell r="G5988">
            <v>135663</v>
          </cell>
          <cell r="H5988">
            <v>6417</v>
          </cell>
        </row>
        <row r="5989">
          <cell r="G5989">
            <v>135663</v>
          </cell>
          <cell r="H5989">
            <v>6417</v>
          </cell>
        </row>
        <row r="5990">
          <cell r="G5990">
            <v>135663</v>
          </cell>
          <cell r="H5990">
            <v>6417</v>
          </cell>
        </row>
        <row r="5991">
          <cell r="G5991">
            <v>135663</v>
          </cell>
          <cell r="H5991">
            <v>6417</v>
          </cell>
        </row>
        <row r="5992">
          <cell r="G5992">
            <v>135663</v>
          </cell>
          <cell r="H5992">
            <v>6417</v>
          </cell>
        </row>
        <row r="5993">
          <cell r="G5993">
            <v>135663</v>
          </cell>
          <cell r="H5993">
            <v>6417</v>
          </cell>
        </row>
        <row r="5994">
          <cell r="G5994">
            <v>135663</v>
          </cell>
          <cell r="H5994">
            <v>6417</v>
          </cell>
        </row>
        <row r="5995">
          <cell r="G5995">
            <v>135663</v>
          </cell>
          <cell r="H5995">
            <v>6417</v>
          </cell>
        </row>
        <row r="5996">
          <cell r="G5996">
            <v>135663</v>
          </cell>
          <cell r="H5996">
            <v>6417</v>
          </cell>
        </row>
        <row r="5997">
          <cell r="G5997">
            <v>135663</v>
          </cell>
          <cell r="H5997">
            <v>6417</v>
          </cell>
        </row>
        <row r="5998">
          <cell r="G5998">
            <v>135663</v>
          </cell>
          <cell r="H5998">
            <v>6417</v>
          </cell>
        </row>
        <row r="5999">
          <cell r="G5999">
            <v>135663</v>
          </cell>
          <cell r="H5999">
            <v>6417</v>
          </cell>
        </row>
        <row r="6000">
          <cell r="G6000">
            <v>135663</v>
          </cell>
          <cell r="H6000">
            <v>6417</v>
          </cell>
        </row>
        <row r="6001">
          <cell r="G6001">
            <v>135663</v>
          </cell>
          <cell r="H6001">
            <v>6417</v>
          </cell>
        </row>
        <row r="6002">
          <cell r="G6002">
            <v>135663</v>
          </cell>
          <cell r="H6002">
            <v>6417</v>
          </cell>
        </row>
        <row r="6003">
          <cell r="G6003">
            <v>135663</v>
          </cell>
          <cell r="H6003">
            <v>6417</v>
          </cell>
        </row>
        <row r="6004">
          <cell r="G6004">
            <v>135663</v>
          </cell>
          <cell r="H6004">
            <v>6417</v>
          </cell>
        </row>
        <row r="6005">
          <cell r="G6005">
            <v>135663</v>
          </cell>
          <cell r="H6005">
            <v>6417</v>
          </cell>
        </row>
        <row r="6006">
          <cell r="G6006">
            <v>135663</v>
          </cell>
          <cell r="H6006">
            <v>6417</v>
          </cell>
        </row>
        <row r="6007">
          <cell r="G6007">
            <v>135663</v>
          </cell>
          <cell r="H6007">
            <v>6417</v>
          </cell>
        </row>
        <row r="6008">
          <cell r="G6008">
            <v>135663</v>
          </cell>
          <cell r="H6008">
            <v>6417</v>
          </cell>
        </row>
        <row r="6009">
          <cell r="G6009">
            <v>135663</v>
          </cell>
          <cell r="H6009">
            <v>6417</v>
          </cell>
        </row>
        <row r="6010">
          <cell r="G6010">
            <v>135663</v>
          </cell>
          <cell r="H6010">
            <v>6417</v>
          </cell>
        </row>
        <row r="6011">
          <cell r="G6011">
            <v>135663</v>
          </cell>
          <cell r="H6011">
            <v>6417</v>
          </cell>
        </row>
        <row r="6012">
          <cell r="G6012">
            <v>135663</v>
          </cell>
          <cell r="H6012">
            <v>6417</v>
          </cell>
        </row>
        <row r="6013">
          <cell r="G6013">
            <v>135663</v>
          </cell>
          <cell r="H6013">
            <v>6417</v>
          </cell>
        </row>
        <row r="6014">
          <cell r="G6014">
            <v>135663</v>
          </cell>
          <cell r="H6014">
            <v>6417</v>
          </cell>
        </row>
        <row r="6015">
          <cell r="G6015">
            <v>135663</v>
          </cell>
          <cell r="H6015">
            <v>6417</v>
          </cell>
        </row>
        <row r="6016">
          <cell r="G6016">
            <v>135663</v>
          </cell>
          <cell r="H6016">
            <v>6417</v>
          </cell>
        </row>
        <row r="6017">
          <cell r="G6017">
            <v>135663</v>
          </cell>
          <cell r="H6017">
            <v>6417</v>
          </cell>
        </row>
        <row r="6018">
          <cell r="G6018">
            <v>135663</v>
          </cell>
          <cell r="H6018">
            <v>6417</v>
          </cell>
        </row>
        <row r="6019">
          <cell r="G6019">
            <v>135663</v>
          </cell>
          <cell r="H6019">
            <v>6417</v>
          </cell>
        </row>
        <row r="6020">
          <cell r="G6020">
            <v>135663</v>
          </cell>
          <cell r="H6020">
            <v>6417</v>
          </cell>
        </row>
        <row r="6021">
          <cell r="G6021">
            <v>135663</v>
          </cell>
          <cell r="H6021">
            <v>6417</v>
          </cell>
        </row>
        <row r="6022">
          <cell r="G6022">
            <v>135663</v>
          </cell>
          <cell r="H6022">
            <v>6417</v>
          </cell>
        </row>
        <row r="6023">
          <cell r="G6023">
            <v>135663</v>
          </cell>
          <cell r="H6023">
            <v>6417</v>
          </cell>
        </row>
        <row r="6024">
          <cell r="G6024">
            <v>135663</v>
          </cell>
          <cell r="H6024">
            <v>6417</v>
          </cell>
        </row>
        <row r="6025">
          <cell r="G6025">
            <v>135663</v>
          </cell>
          <cell r="H6025">
            <v>6417</v>
          </cell>
        </row>
        <row r="6026">
          <cell r="G6026">
            <v>135663</v>
          </cell>
          <cell r="H6026">
            <v>6417</v>
          </cell>
        </row>
        <row r="6027">
          <cell r="G6027">
            <v>135663</v>
          </cell>
          <cell r="H6027">
            <v>6417</v>
          </cell>
        </row>
        <row r="6028">
          <cell r="G6028">
            <v>135663</v>
          </cell>
          <cell r="H6028">
            <v>6417</v>
          </cell>
        </row>
        <row r="6029">
          <cell r="G6029">
            <v>135663</v>
          </cell>
          <cell r="H6029">
            <v>6417</v>
          </cell>
        </row>
        <row r="6030">
          <cell r="G6030">
            <v>135663</v>
          </cell>
          <cell r="H6030">
            <v>6417</v>
          </cell>
        </row>
        <row r="6031">
          <cell r="G6031">
            <v>135663</v>
          </cell>
          <cell r="H6031">
            <v>6417</v>
          </cell>
        </row>
        <row r="6032">
          <cell r="G6032">
            <v>135663</v>
          </cell>
          <cell r="H6032">
            <v>6417</v>
          </cell>
        </row>
        <row r="6033">
          <cell r="G6033">
            <v>135663</v>
          </cell>
          <cell r="H6033">
            <v>6417</v>
          </cell>
        </row>
        <row r="6034">
          <cell r="G6034">
            <v>135663</v>
          </cell>
          <cell r="H6034">
            <v>6417</v>
          </cell>
        </row>
        <row r="6035">
          <cell r="G6035">
            <v>135663</v>
          </cell>
          <cell r="H6035">
            <v>6417</v>
          </cell>
        </row>
        <row r="6036">
          <cell r="G6036">
            <v>135663</v>
          </cell>
          <cell r="H6036">
            <v>6417</v>
          </cell>
        </row>
        <row r="6037">
          <cell r="G6037">
            <v>135663</v>
          </cell>
          <cell r="H6037">
            <v>6417</v>
          </cell>
        </row>
        <row r="6038">
          <cell r="G6038">
            <v>135663</v>
          </cell>
          <cell r="H6038">
            <v>6417</v>
          </cell>
        </row>
        <row r="6039">
          <cell r="G6039">
            <v>135663</v>
          </cell>
          <cell r="H6039">
            <v>6417</v>
          </cell>
        </row>
        <row r="6040">
          <cell r="G6040">
            <v>135663</v>
          </cell>
          <cell r="H6040">
            <v>6417</v>
          </cell>
        </row>
        <row r="6041">
          <cell r="G6041">
            <v>135663</v>
          </cell>
          <cell r="H6041">
            <v>6417</v>
          </cell>
        </row>
        <row r="6042">
          <cell r="G6042">
            <v>135663</v>
          </cell>
          <cell r="H6042">
            <v>6417</v>
          </cell>
        </row>
        <row r="6043">
          <cell r="G6043">
            <v>135663</v>
          </cell>
          <cell r="H6043">
            <v>6417</v>
          </cell>
        </row>
        <row r="6044">
          <cell r="G6044">
            <v>135663</v>
          </cell>
          <cell r="H6044">
            <v>6417</v>
          </cell>
        </row>
        <row r="6045">
          <cell r="G6045">
            <v>135663</v>
          </cell>
          <cell r="H6045">
            <v>6417</v>
          </cell>
        </row>
        <row r="6046">
          <cell r="G6046">
            <v>135663</v>
          </cell>
          <cell r="H6046">
            <v>6417</v>
          </cell>
        </row>
        <row r="6047">
          <cell r="G6047">
            <v>135663</v>
          </cell>
          <cell r="H6047">
            <v>6417</v>
          </cell>
        </row>
        <row r="6048">
          <cell r="G6048">
            <v>135663</v>
          </cell>
          <cell r="H6048">
            <v>6417</v>
          </cell>
        </row>
        <row r="6049">
          <cell r="G6049">
            <v>135663</v>
          </cell>
          <cell r="H6049">
            <v>6417</v>
          </cell>
        </row>
        <row r="6050">
          <cell r="G6050">
            <v>135663</v>
          </cell>
          <cell r="H6050">
            <v>6417</v>
          </cell>
        </row>
        <row r="6051">
          <cell r="G6051">
            <v>135663</v>
          </cell>
          <cell r="H6051">
            <v>6417</v>
          </cell>
        </row>
        <row r="6052">
          <cell r="G6052">
            <v>135663</v>
          </cell>
          <cell r="H6052">
            <v>6417</v>
          </cell>
        </row>
        <row r="6053">
          <cell r="G6053">
            <v>135663</v>
          </cell>
          <cell r="H6053">
            <v>6417</v>
          </cell>
        </row>
        <row r="6054">
          <cell r="G6054">
            <v>135663</v>
          </cell>
          <cell r="H6054">
            <v>6417</v>
          </cell>
        </row>
        <row r="6055">
          <cell r="G6055">
            <v>135663</v>
          </cell>
          <cell r="H6055">
            <v>6417</v>
          </cell>
        </row>
        <row r="6056">
          <cell r="G6056">
            <v>135663</v>
          </cell>
          <cell r="H6056">
            <v>6417</v>
          </cell>
        </row>
        <row r="6057">
          <cell r="G6057">
            <v>135663</v>
          </cell>
          <cell r="H6057">
            <v>6417</v>
          </cell>
        </row>
        <row r="6058">
          <cell r="G6058">
            <v>135663</v>
          </cell>
          <cell r="H6058">
            <v>6417</v>
          </cell>
        </row>
        <row r="6059">
          <cell r="G6059">
            <v>135663</v>
          </cell>
          <cell r="H6059">
            <v>6417</v>
          </cell>
        </row>
        <row r="6060">
          <cell r="G6060">
            <v>135663</v>
          </cell>
          <cell r="H6060">
            <v>6417</v>
          </cell>
        </row>
        <row r="6061">
          <cell r="G6061">
            <v>135663</v>
          </cell>
          <cell r="H6061">
            <v>6417</v>
          </cell>
        </row>
        <row r="6062">
          <cell r="G6062">
            <v>135663</v>
          </cell>
          <cell r="H6062">
            <v>6417</v>
          </cell>
        </row>
        <row r="6063">
          <cell r="G6063">
            <v>135663</v>
          </cell>
          <cell r="H6063">
            <v>6417</v>
          </cell>
        </row>
        <row r="6064">
          <cell r="G6064">
            <v>135663</v>
          </cell>
          <cell r="H6064">
            <v>6417</v>
          </cell>
        </row>
        <row r="6065">
          <cell r="G6065">
            <v>135663</v>
          </cell>
          <cell r="H6065">
            <v>6417</v>
          </cell>
        </row>
        <row r="6066">
          <cell r="G6066">
            <v>135663</v>
          </cell>
          <cell r="H6066">
            <v>6417</v>
          </cell>
        </row>
        <row r="6067">
          <cell r="G6067">
            <v>135663</v>
          </cell>
          <cell r="H6067">
            <v>6417</v>
          </cell>
        </row>
        <row r="6068">
          <cell r="G6068">
            <v>135663</v>
          </cell>
          <cell r="H6068">
            <v>6417</v>
          </cell>
        </row>
        <row r="6069">
          <cell r="G6069">
            <v>135663</v>
          </cell>
          <cell r="H6069">
            <v>6417</v>
          </cell>
        </row>
        <row r="6070">
          <cell r="G6070">
            <v>135663</v>
          </cell>
          <cell r="H6070">
            <v>6417</v>
          </cell>
        </row>
        <row r="6071">
          <cell r="G6071">
            <v>135663</v>
          </cell>
          <cell r="H6071">
            <v>6417</v>
          </cell>
        </row>
        <row r="6072">
          <cell r="G6072">
            <v>135663</v>
          </cell>
          <cell r="H6072">
            <v>6417</v>
          </cell>
        </row>
        <row r="6073">
          <cell r="G6073">
            <v>135663</v>
          </cell>
          <cell r="H6073">
            <v>6417</v>
          </cell>
        </row>
        <row r="6074">
          <cell r="G6074">
            <v>135663</v>
          </cell>
          <cell r="H6074">
            <v>6417</v>
          </cell>
        </row>
        <row r="6075">
          <cell r="G6075">
            <v>135663</v>
          </cell>
          <cell r="H6075">
            <v>6417</v>
          </cell>
        </row>
        <row r="6076">
          <cell r="G6076">
            <v>135663</v>
          </cell>
          <cell r="H6076">
            <v>6417</v>
          </cell>
        </row>
        <row r="6077">
          <cell r="G6077">
            <v>135663</v>
          </cell>
          <cell r="H6077">
            <v>6417</v>
          </cell>
        </row>
        <row r="6078">
          <cell r="G6078">
            <v>135663</v>
          </cell>
          <cell r="H6078">
            <v>6417</v>
          </cell>
        </row>
        <row r="6079">
          <cell r="G6079">
            <v>135663</v>
          </cell>
          <cell r="H6079">
            <v>6417</v>
          </cell>
        </row>
        <row r="6080">
          <cell r="G6080">
            <v>135663</v>
          </cell>
          <cell r="H6080">
            <v>6417</v>
          </cell>
        </row>
        <row r="6081">
          <cell r="G6081">
            <v>135663</v>
          </cell>
          <cell r="H6081">
            <v>6417</v>
          </cell>
        </row>
        <row r="6082">
          <cell r="G6082">
            <v>135663</v>
          </cell>
          <cell r="H6082">
            <v>6417</v>
          </cell>
        </row>
        <row r="6083">
          <cell r="G6083">
            <v>135663</v>
          </cell>
          <cell r="H6083">
            <v>6417</v>
          </cell>
        </row>
        <row r="6084">
          <cell r="G6084">
            <v>135663</v>
          </cell>
          <cell r="H6084">
            <v>6417</v>
          </cell>
        </row>
        <row r="6085">
          <cell r="G6085">
            <v>135663</v>
          </cell>
          <cell r="H6085">
            <v>6417</v>
          </cell>
        </row>
        <row r="6086">
          <cell r="G6086">
            <v>135663</v>
          </cell>
          <cell r="H6086">
            <v>6417</v>
          </cell>
        </row>
        <row r="6087">
          <cell r="G6087">
            <v>135663</v>
          </cell>
          <cell r="H6087">
            <v>6417</v>
          </cell>
        </row>
        <row r="6088">
          <cell r="G6088">
            <v>135663</v>
          </cell>
          <cell r="H6088">
            <v>6417</v>
          </cell>
        </row>
        <row r="6089">
          <cell r="G6089">
            <v>135663</v>
          </cell>
          <cell r="H6089">
            <v>6417</v>
          </cell>
        </row>
        <row r="6090">
          <cell r="G6090">
            <v>135663</v>
          </cell>
          <cell r="H6090">
            <v>6417</v>
          </cell>
        </row>
        <row r="6091">
          <cell r="G6091">
            <v>135663</v>
          </cell>
          <cell r="H6091">
            <v>6417</v>
          </cell>
        </row>
        <row r="6092">
          <cell r="G6092">
            <v>135663</v>
          </cell>
          <cell r="H6092">
            <v>6417</v>
          </cell>
        </row>
        <row r="6093">
          <cell r="G6093">
            <v>135663</v>
          </cell>
          <cell r="H6093">
            <v>6417</v>
          </cell>
        </row>
        <row r="6094">
          <cell r="G6094">
            <v>135663</v>
          </cell>
          <cell r="H6094">
            <v>6417</v>
          </cell>
        </row>
        <row r="6095">
          <cell r="G6095">
            <v>135663</v>
          </cell>
          <cell r="H6095">
            <v>6417</v>
          </cell>
        </row>
        <row r="6096">
          <cell r="G6096">
            <v>135663</v>
          </cell>
          <cell r="H6096">
            <v>6417</v>
          </cell>
        </row>
        <row r="6097">
          <cell r="G6097">
            <v>135663</v>
          </cell>
          <cell r="H6097">
            <v>6417</v>
          </cell>
        </row>
        <row r="6098">
          <cell r="G6098">
            <v>135663</v>
          </cell>
          <cell r="H6098">
            <v>6417</v>
          </cell>
        </row>
        <row r="6099">
          <cell r="G6099">
            <v>135663</v>
          </cell>
          <cell r="H6099">
            <v>6417</v>
          </cell>
        </row>
        <row r="6100">
          <cell r="G6100">
            <v>135663</v>
          </cell>
          <cell r="H6100">
            <v>6417</v>
          </cell>
        </row>
        <row r="6101">
          <cell r="G6101">
            <v>135663</v>
          </cell>
          <cell r="H6101">
            <v>6417</v>
          </cell>
        </row>
        <row r="6102">
          <cell r="G6102">
            <v>135663</v>
          </cell>
          <cell r="H6102">
            <v>6417</v>
          </cell>
        </row>
        <row r="6103">
          <cell r="G6103">
            <v>135663</v>
          </cell>
          <cell r="H6103">
            <v>6417</v>
          </cell>
        </row>
        <row r="6104">
          <cell r="G6104">
            <v>135663</v>
          </cell>
          <cell r="H6104">
            <v>6417</v>
          </cell>
        </row>
        <row r="6105">
          <cell r="G6105">
            <v>135663</v>
          </cell>
          <cell r="H6105">
            <v>6417</v>
          </cell>
        </row>
        <row r="6106">
          <cell r="G6106">
            <v>135663</v>
          </cell>
          <cell r="H6106">
            <v>6417</v>
          </cell>
        </row>
        <row r="6107">
          <cell r="G6107">
            <v>135663</v>
          </cell>
          <cell r="H6107">
            <v>6417</v>
          </cell>
        </row>
        <row r="6108">
          <cell r="G6108">
            <v>135664</v>
          </cell>
          <cell r="H6108">
            <v>6435</v>
          </cell>
        </row>
        <row r="6109">
          <cell r="G6109">
            <v>135664</v>
          </cell>
          <cell r="H6109">
            <v>6435</v>
          </cell>
        </row>
        <row r="6110">
          <cell r="G6110">
            <v>135664</v>
          </cell>
          <cell r="H6110">
            <v>6435</v>
          </cell>
        </row>
        <row r="6111">
          <cell r="G6111">
            <v>135664</v>
          </cell>
          <cell r="H6111">
            <v>6435</v>
          </cell>
        </row>
        <row r="6112">
          <cell r="G6112">
            <v>135664</v>
          </cell>
          <cell r="H6112">
            <v>6435</v>
          </cell>
        </row>
        <row r="6113">
          <cell r="G6113">
            <v>135664</v>
          </cell>
          <cell r="H6113">
            <v>6435</v>
          </cell>
        </row>
        <row r="6114">
          <cell r="G6114">
            <v>135664</v>
          </cell>
          <cell r="H6114">
            <v>6435</v>
          </cell>
        </row>
        <row r="6115">
          <cell r="G6115">
            <v>135664</v>
          </cell>
          <cell r="H6115">
            <v>6435</v>
          </cell>
        </row>
        <row r="6116">
          <cell r="G6116">
            <v>135664</v>
          </cell>
          <cell r="H6116">
            <v>6435</v>
          </cell>
        </row>
        <row r="6117">
          <cell r="G6117">
            <v>135664</v>
          </cell>
          <cell r="H6117">
            <v>6435</v>
          </cell>
        </row>
        <row r="6118">
          <cell r="G6118">
            <v>135664</v>
          </cell>
          <cell r="H6118">
            <v>6435</v>
          </cell>
        </row>
        <row r="6119">
          <cell r="G6119">
            <v>135664</v>
          </cell>
          <cell r="H6119">
            <v>6435</v>
          </cell>
        </row>
        <row r="6120">
          <cell r="G6120">
            <v>135664</v>
          </cell>
          <cell r="H6120">
            <v>6435</v>
          </cell>
        </row>
        <row r="6121">
          <cell r="G6121">
            <v>135664</v>
          </cell>
          <cell r="H6121">
            <v>6435</v>
          </cell>
        </row>
        <row r="6122">
          <cell r="G6122">
            <v>135664</v>
          </cell>
          <cell r="H6122">
            <v>6435</v>
          </cell>
        </row>
        <row r="6123">
          <cell r="G6123">
            <v>135664</v>
          </cell>
          <cell r="H6123">
            <v>6435</v>
          </cell>
        </row>
        <row r="6124">
          <cell r="G6124">
            <v>135664</v>
          </cell>
          <cell r="H6124">
            <v>6435</v>
          </cell>
        </row>
        <row r="6125">
          <cell r="G6125">
            <v>135664</v>
          </cell>
          <cell r="H6125">
            <v>6435</v>
          </cell>
        </row>
        <row r="6126">
          <cell r="G6126">
            <v>135664</v>
          </cell>
          <cell r="H6126">
            <v>6435</v>
          </cell>
        </row>
        <row r="6127">
          <cell r="G6127">
            <v>135664</v>
          </cell>
          <cell r="H6127">
            <v>6435</v>
          </cell>
        </row>
        <row r="6128">
          <cell r="G6128">
            <v>135664</v>
          </cell>
          <cell r="H6128">
            <v>6435</v>
          </cell>
        </row>
        <row r="6129">
          <cell r="G6129">
            <v>135664</v>
          </cell>
          <cell r="H6129">
            <v>6435</v>
          </cell>
        </row>
        <row r="6130">
          <cell r="G6130">
            <v>135664</v>
          </cell>
          <cell r="H6130">
            <v>6435</v>
          </cell>
        </row>
        <row r="6131">
          <cell r="G6131">
            <v>135664</v>
          </cell>
          <cell r="H6131">
            <v>6435</v>
          </cell>
        </row>
        <row r="6132">
          <cell r="G6132">
            <v>135664</v>
          </cell>
          <cell r="H6132">
            <v>6435</v>
          </cell>
        </row>
        <row r="6133">
          <cell r="G6133">
            <v>135664</v>
          </cell>
          <cell r="H6133">
            <v>6435</v>
          </cell>
        </row>
        <row r="6134">
          <cell r="G6134">
            <v>135664</v>
          </cell>
          <cell r="H6134">
            <v>6435</v>
          </cell>
        </row>
        <row r="6135">
          <cell r="G6135">
            <v>135664</v>
          </cell>
          <cell r="H6135">
            <v>6435</v>
          </cell>
        </row>
        <row r="6136">
          <cell r="G6136">
            <v>135664</v>
          </cell>
          <cell r="H6136">
            <v>6435</v>
          </cell>
        </row>
        <row r="6137">
          <cell r="G6137">
            <v>135664</v>
          </cell>
          <cell r="H6137">
            <v>6435</v>
          </cell>
        </row>
        <row r="6138">
          <cell r="G6138">
            <v>135664</v>
          </cell>
          <cell r="H6138">
            <v>6435</v>
          </cell>
        </row>
        <row r="6139">
          <cell r="G6139">
            <v>135664</v>
          </cell>
          <cell r="H6139">
            <v>6435</v>
          </cell>
        </row>
        <row r="6140">
          <cell r="G6140">
            <v>135664</v>
          </cell>
          <cell r="H6140">
            <v>6435</v>
          </cell>
        </row>
        <row r="6141">
          <cell r="G6141">
            <v>135664</v>
          </cell>
          <cell r="H6141">
            <v>6435</v>
          </cell>
        </row>
        <row r="6142">
          <cell r="G6142">
            <v>135664</v>
          </cell>
          <cell r="H6142">
            <v>6435</v>
          </cell>
        </row>
        <row r="6143">
          <cell r="G6143">
            <v>135664</v>
          </cell>
          <cell r="H6143">
            <v>6435</v>
          </cell>
        </row>
        <row r="6144">
          <cell r="G6144">
            <v>135664</v>
          </cell>
          <cell r="H6144">
            <v>6435</v>
          </cell>
        </row>
        <row r="6145">
          <cell r="G6145">
            <v>135665</v>
          </cell>
          <cell r="H6145">
            <v>6475</v>
          </cell>
        </row>
        <row r="6146">
          <cell r="G6146">
            <v>135665</v>
          </cell>
          <cell r="H6146">
            <v>6475</v>
          </cell>
        </row>
        <row r="6147">
          <cell r="G6147">
            <v>135665</v>
          </cell>
          <cell r="H6147">
            <v>6475</v>
          </cell>
        </row>
        <row r="6148">
          <cell r="G6148">
            <v>135665</v>
          </cell>
          <cell r="H6148">
            <v>6475</v>
          </cell>
        </row>
        <row r="6149">
          <cell r="G6149">
            <v>135665</v>
          </cell>
          <cell r="H6149">
            <v>6475</v>
          </cell>
        </row>
        <row r="6150">
          <cell r="G6150">
            <v>135665</v>
          </cell>
          <cell r="H6150">
            <v>6475</v>
          </cell>
        </row>
        <row r="6151">
          <cell r="G6151">
            <v>135665</v>
          </cell>
          <cell r="H6151">
            <v>6475</v>
          </cell>
        </row>
        <row r="6152">
          <cell r="G6152">
            <v>135665</v>
          </cell>
          <cell r="H6152">
            <v>6475</v>
          </cell>
        </row>
        <row r="6153">
          <cell r="G6153">
            <v>135665</v>
          </cell>
          <cell r="H6153">
            <v>6475</v>
          </cell>
        </row>
        <row r="6154">
          <cell r="G6154">
            <v>135665</v>
          </cell>
          <cell r="H6154">
            <v>6475</v>
          </cell>
        </row>
        <row r="6155">
          <cell r="G6155">
            <v>135665</v>
          </cell>
          <cell r="H6155">
            <v>6475</v>
          </cell>
        </row>
        <row r="6156">
          <cell r="G6156">
            <v>135665</v>
          </cell>
          <cell r="H6156">
            <v>6475</v>
          </cell>
        </row>
        <row r="6157">
          <cell r="G6157">
            <v>135665</v>
          </cell>
          <cell r="H6157">
            <v>6475</v>
          </cell>
        </row>
        <row r="6158">
          <cell r="G6158">
            <v>135665</v>
          </cell>
          <cell r="H6158">
            <v>6475</v>
          </cell>
        </row>
        <row r="6159">
          <cell r="G6159">
            <v>135665</v>
          </cell>
          <cell r="H6159">
            <v>6475</v>
          </cell>
        </row>
        <row r="6160">
          <cell r="G6160">
            <v>135665</v>
          </cell>
          <cell r="H6160">
            <v>6475</v>
          </cell>
        </row>
        <row r="6161">
          <cell r="G6161">
            <v>135665</v>
          </cell>
          <cell r="H6161">
            <v>6475</v>
          </cell>
        </row>
        <row r="6162">
          <cell r="G6162">
            <v>135665</v>
          </cell>
          <cell r="H6162">
            <v>6475</v>
          </cell>
        </row>
        <row r="6163">
          <cell r="G6163">
            <v>135665</v>
          </cell>
          <cell r="H6163">
            <v>6475</v>
          </cell>
        </row>
        <row r="6164">
          <cell r="G6164">
            <v>135665</v>
          </cell>
          <cell r="H6164">
            <v>6475</v>
          </cell>
        </row>
        <row r="6165">
          <cell r="G6165">
            <v>135665</v>
          </cell>
          <cell r="H6165">
            <v>6475</v>
          </cell>
        </row>
        <row r="6166">
          <cell r="G6166">
            <v>135665</v>
          </cell>
          <cell r="H6166">
            <v>6475</v>
          </cell>
        </row>
        <row r="6167">
          <cell r="G6167">
            <v>135665</v>
          </cell>
          <cell r="H6167">
            <v>6475</v>
          </cell>
        </row>
        <row r="6168">
          <cell r="G6168">
            <v>135665</v>
          </cell>
          <cell r="H6168">
            <v>6475</v>
          </cell>
        </row>
        <row r="6169">
          <cell r="G6169">
            <v>135665</v>
          </cell>
          <cell r="H6169">
            <v>6475</v>
          </cell>
        </row>
        <row r="6170">
          <cell r="G6170">
            <v>135665</v>
          </cell>
          <cell r="H6170">
            <v>6475</v>
          </cell>
        </row>
        <row r="6171">
          <cell r="G6171">
            <v>135665</v>
          </cell>
          <cell r="H6171">
            <v>6475</v>
          </cell>
        </row>
        <row r="6172">
          <cell r="G6172">
            <v>135665</v>
          </cell>
          <cell r="H6172">
            <v>6475</v>
          </cell>
        </row>
        <row r="6173">
          <cell r="G6173">
            <v>135665</v>
          </cell>
          <cell r="H6173">
            <v>6475</v>
          </cell>
        </row>
        <row r="6174">
          <cell r="G6174">
            <v>135665</v>
          </cell>
          <cell r="H6174">
            <v>6475</v>
          </cell>
        </row>
        <row r="6175">
          <cell r="G6175">
            <v>135665</v>
          </cell>
          <cell r="H6175">
            <v>6475</v>
          </cell>
        </row>
        <row r="6176">
          <cell r="G6176">
            <v>135665</v>
          </cell>
          <cell r="H6176">
            <v>6475</v>
          </cell>
        </row>
        <row r="6177">
          <cell r="G6177">
            <v>135665</v>
          </cell>
          <cell r="H6177">
            <v>6475</v>
          </cell>
        </row>
        <row r="6178">
          <cell r="G6178">
            <v>135665</v>
          </cell>
          <cell r="H6178">
            <v>6475</v>
          </cell>
        </row>
        <row r="6179">
          <cell r="G6179">
            <v>135665</v>
          </cell>
          <cell r="H6179">
            <v>6475</v>
          </cell>
        </row>
        <row r="6180">
          <cell r="G6180">
            <v>135665</v>
          </cell>
          <cell r="H6180">
            <v>6475</v>
          </cell>
        </row>
        <row r="6181">
          <cell r="G6181">
            <v>135665</v>
          </cell>
          <cell r="H6181">
            <v>6475</v>
          </cell>
        </row>
        <row r="6182">
          <cell r="G6182">
            <v>135665</v>
          </cell>
          <cell r="H6182">
            <v>6475</v>
          </cell>
        </row>
        <row r="6183">
          <cell r="G6183">
            <v>135665</v>
          </cell>
          <cell r="H6183">
            <v>6475</v>
          </cell>
        </row>
        <row r="6184">
          <cell r="G6184">
            <v>135665</v>
          </cell>
          <cell r="H6184">
            <v>6475</v>
          </cell>
        </row>
        <row r="6185">
          <cell r="G6185">
            <v>135666</v>
          </cell>
          <cell r="H6185">
            <v>6376</v>
          </cell>
        </row>
        <row r="6186">
          <cell r="G6186">
            <v>135666</v>
          </cell>
          <cell r="H6186">
            <v>6376</v>
          </cell>
        </row>
        <row r="6187">
          <cell r="G6187">
            <v>135666</v>
          </cell>
          <cell r="H6187">
            <v>6376</v>
          </cell>
        </row>
        <row r="6188">
          <cell r="G6188">
            <v>135666</v>
          </cell>
          <cell r="H6188">
            <v>6376</v>
          </cell>
        </row>
        <row r="6189">
          <cell r="G6189">
            <v>135666</v>
          </cell>
          <cell r="H6189">
            <v>6376</v>
          </cell>
        </row>
        <row r="6190">
          <cell r="G6190">
            <v>135666</v>
          </cell>
          <cell r="H6190">
            <v>6376</v>
          </cell>
        </row>
        <row r="6191">
          <cell r="G6191">
            <v>135666</v>
          </cell>
          <cell r="H6191">
            <v>6376</v>
          </cell>
        </row>
        <row r="6192">
          <cell r="G6192">
            <v>135666</v>
          </cell>
          <cell r="H6192">
            <v>6376</v>
          </cell>
        </row>
        <row r="6193">
          <cell r="G6193">
            <v>135666</v>
          </cell>
          <cell r="H6193">
            <v>6376</v>
          </cell>
        </row>
        <row r="6194">
          <cell r="G6194">
            <v>135666</v>
          </cell>
          <cell r="H6194">
            <v>6376</v>
          </cell>
        </row>
        <row r="6195">
          <cell r="G6195">
            <v>135666</v>
          </cell>
          <cell r="H6195">
            <v>6376</v>
          </cell>
        </row>
        <row r="6196">
          <cell r="G6196">
            <v>135666</v>
          </cell>
          <cell r="H6196">
            <v>6376</v>
          </cell>
        </row>
        <row r="6197">
          <cell r="G6197">
            <v>135666</v>
          </cell>
          <cell r="H6197">
            <v>6376</v>
          </cell>
        </row>
        <row r="6198">
          <cell r="G6198">
            <v>135666</v>
          </cell>
          <cell r="H6198">
            <v>6376</v>
          </cell>
        </row>
        <row r="6199">
          <cell r="G6199">
            <v>135666</v>
          </cell>
          <cell r="H6199">
            <v>6376</v>
          </cell>
        </row>
        <row r="6200">
          <cell r="G6200">
            <v>135666</v>
          </cell>
          <cell r="H6200">
            <v>6376</v>
          </cell>
        </row>
        <row r="6201">
          <cell r="G6201">
            <v>135666</v>
          </cell>
          <cell r="H6201">
            <v>6376</v>
          </cell>
        </row>
        <row r="6202">
          <cell r="G6202">
            <v>135666</v>
          </cell>
          <cell r="H6202">
            <v>6376</v>
          </cell>
        </row>
        <row r="6203">
          <cell r="G6203">
            <v>135666</v>
          </cell>
          <cell r="H6203">
            <v>6376</v>
          </cell>
        </row>
        <row r="6204">
          <cell r="G6204">
            <v>135666</v>
          </cell>
          <cell r="H6204">
            <v>6376</v>
          </cell>
        </row>
        <row r="6205">
          <cell r="G6205">
            <v>135666</v>
          </cell>
          <cell r="H6205">
            <v>6376</v>
          </cell>
        </row>
        <row r="6206">
          <cell r="G6206">
            <v>135666</v>
          </cell>
          <cell r="H6206">
            <v>6376</v>
          </cell>
        </row>
        <row r="6207">
          <cell r="G6207">
            <v>135666</v>
          </cell>
          <cell r="H6207">
            <v>6376</v>
          </cell>
        </row>
        <row r="6208">
          <cell r="G6208">
            <v>135666</v>
          </cell>
          <cell r="H6208">
            <v>6376</v>
          </cell>
        </row>
        <row r="6209">
          <cell r="G6209">
            <v>135666</v>
          </cell>
          <cell r="H6209">
            <v>6376</v>
          </cell>
        </row>
        <row r="6210">
          <cell r="G6210">
            <v>135666</v>
          </cell>
          <cell r="H6210">
            <v>6376</v>
          </cell>
        </row>
        <row r="6211">
          <cell r="G6211">
            <v>135666</v>
          </cell>
          <cell r="H6211">
            <v>6376</v>
          </cell>
        </row>
        <row r="6212">
          <cell r="G6212">
            <v>135666</v>
          </cell>
          <cell r="H6212">
            <v>6376</v>
          </cell>
        </row>
        <row r="6213">
          <cell r="G6213">
            <v>135666</v>
          </cell>
          <cell r="H6213">
            <v>6376</v>
          </cell>
        </row>
        <row r="6214">
          <cell r="G6214">
            <v>135666</v>
          </cell>
          <cell r="H6214">
            <v>6376</v>
          </cell>
        </row>
        <row r="6215">
          <cell r="G6215">
            <v>135666</v>
          </cell>
          <cell r="H6215">
            <v>6376</v>
          </cell>
        </row>
        <row r="6216">
          <cell r="G6216">
            <v>135666</v>
          </cell>
          <cell r="H6216">
            <v>6376</v>
          </cell>
        </row>
        <row r="6217">
          <cell r="G6217">
            <v>135666</v>
          </cell>
          <cell r="H6217">
            <v>6376</v>
          </cell>
        </row>
        <row r="6218">
          <cell r="G6218">
            <v>135666</v>
          </cell>
          <cell r="H6218">
            <v>6376</v>
          </cell>
        </row>
        <row r="6219">
          <cell r="G6219">
            <v>135666</v>
          </cell>
          <cell r="H6219">
            <v>6376</v>
          </cell>
        </row>
        <row r="6220">
          <cell r="G6220">
            <v>135666</v>
          </cell>
          <cell r="H6220">
            <v>6376</v>
          </cell>
        </row>
        <row r="6221">
          <cell r="G6221">
            <v>135666</v>
          </cell>
          <cell r="H6221">
            <v>6376</v>
          </cell>
        </row>
        <row r="6222">
          <cell r="G6222">
            <v>135667</v>
          </cell>
          <cell r="H6222">
            <v>6402</v>
          </cell>
        </row>
        <row r="6223">
          <cell r="G6223">
            <v>135667</v>
          </cell>
          <cell r="H6223">
            <v>6402</v>
          </cell>
        </row>
        <row r="6224">
          <cell r="G6224">
            <v>135667</v>
          </cell>
          <cell r="H6224">
            <v>6402</v>
          </cell>
        </row>
        <row r="6225">
          <cell r="G6225">
            <v>135667</v>
          </cell>
          <cell r="H6225">
            <v>6402</v>
          </cell>
        </row>
        <row r="6226">
          <cell r="G6226">
            <v>135667</v>
          </cell>
          <cell r="H6226">
            <v>6402</v>
          </cell>
        </row>
        <row r="6227">
          <cell r="G6227">
            <v>135667</v>
          </cell>
          <cell r="H6227">
            <v>6402</v>
          </cell>
        </row>
        <row r="6228">
          <cell r="G6228">
            <v>135667</v>
          </cell>
          <cell r="H6228">
            <v>6402</v>
          </cell>
        </row>
        <row r="6229">
          <cell r="G6229">
            <v>135667</v>
          </cell>
          <cell r="H6229">
            <v>6402</v>
          </cell>
        </row>
        <row r="6230">
          <cell r="G6230">
            <v>135667</v>
          </cell>
          <cell r="H6230">
            <v>6402</v>
          </cell>
        </row>
        <row r="6231">
          <cell r="G6231">
            <v>135667</v>
          </cell>
          <cell r="H6231">
            <v>6402</v>
          </cell>
        </row>
        <row r="6232">
          <cell r="G6232">
            <v>135667</v>
          </cell>
          <cell r="H6232">
            <v>6402</v>
          </cell>
        </row>
        <row r="6233">
          <cell r="G6233">
            <v>135667</v>
          </cell>
          <cell r="H6233">
            <v>6402</v>
          </cell>
        </row>
        <row r="6234">
          <cell r="G6234">
            <v>135667</v>
          </cell>
          <cell r="H6234">
            <v>6402</v>
          </cell>
        </row>
        <row r="6235">
          <cell r="G6235">
            <v>135667</v>
          </cell>
          <cell r="H6235">
            <v>6402</v>
          </cell>
        </row>
        <row r="6236">
          <cell r="G6236">
            <v>135667</v>
          </cell>
          <cell r="H6236">
            <v>6402</v>
          </cell>
        </row>
        <row r="6237">
          <cell r="G6237">
            <v>135667</v>
          </cell>
          <cell r="H6237">
            <v>6402</v>
          </cell>
        </row>
        <row r="6238">
          <cell r="G6238">
            <v>135667</v>
          </cell>
          <cell r="H6238">
            <v>6402</v>
          </cell>
        </row>
        <row r="6239">
          <cell r="G6239">
            <v>135667</v>
          </cell>
          <cell r="H6239">
            <v>6402</v>
          </cell>
        </row>
        <row r="6240">
          <cell r="G6240">
            <v>135667</v>
          </cell>
          <cell r="H6240">
            <v>6402</v>
          </cell>
        </row>
        <row r="6241">
          <cell r="G6241">
            <v>135667</v>
          </cell>
          <cell r="H6241">
            <v>6402</v>
          </cell>
        </row>
        <row r="6242">
          <cell r="G6242">
            <v>135667</v>
          </cell>
          <cell r="H6242">
            <v>6402</v>
          </cell>
        </row>
        <row r="6243">
          <cell r="G6243">
            <v>135667</v>
          </cell>
          <cell r="H6243">
            <v>6402</v>
          </cell>
        </row>
        <row r="6244">
          <cell r="G6244">
            <v>135667</v>
          </cell>
          <cell r="H6244">
            <v>6402</v>
          </cell>
        </row>
        <row r="6245">
          <cell r="G6245">
            <v>135667</v>
          </cell>
          <cell r="H6245">
            <v>6402</v>
          </cell>
        </row>
        <row r="6246">
          <cell r="G6246">
            <v>135667</v>
          </cell>
          <cell r="H6246">
            <v>6402</v>
          </cell>
        </row>
        <row r="6247">
          <cell r="G6247">
            <v>135667</v>
          </cell>
          <cell r="H6247">
            <v>6402</v>
          </cell>
        </row>
        <row r="6248">
          <cell r="G6248">
            <v>135667</v>
          </cell>
          <cell r="H6248">
            <v>6402</v>
          </cell>
        </row>
        <row r="6249">
          <cell r="G6249">
            <v>135667</v>
          </cell>
          <cell r="H6249">
            <v>6402</v>
          </cell>
        </row>
        <row r="6250">
          <cell r="G6250">
            <v>135667</v>
          </cell>
          <cell r="H6250">
            <v>6402</v>
          </cell>
        </row>
        <row r="6251">
          <cell r="G6251">
            <v>135667</v>
          </cell>
          <cell r="H6251">
            <v>6402</v>
          </cell>
        </row>
        <row r="6252">
          <cell r="G6252">
            <v>135667</v>
          </cell>
          <cell r="H6252">
            <v>6402</v>
          </cell>
        </row>
        <row r="6253">
          <cell r="G6253">
            <v>135667</v>
          </cell>
          <cell r="H6253">
            <v>6402</v>
          </cell>
        </row>
        <row r="6254">
          <cell r="G6254">
            <v>135667</v>
          </cell>
          <cell r="H6254">
            <v>6402</v>
          </cell>
        </row>
        <row r="6255">
          <cell r="G6255">
            <v>135667</v>
          </cell>
          <cell r="H6255">
            <v>6402</v>
          </cell>
        </row>
        <row r="6256">
          <cell r="G6256">
            <v>135667</v>
          </cell>
          <cell r="H6256">
            <v>6402</v>
          </cell>
        </row>
        <row r="6257">
          <cell r="G6257">
            <v>135667</v>
          </cell>
          <cell r="H6257">
            <v>6402</v>
          </cell>
        </row>
        <row r="6258">
          <cell r="G6258">
            <v>135667</v>
          </cell>
          <cell r="H6258">
            <v>6402</v>
          </cell>
        </row>
        <row r="6259">
          <cell r="G6259">
            <v>135667</v>
          </cell>
          <cell r="H6259">
            <v>6402</v>
          </cell>
        </row>
        <row r="6260">
          <cell r="G6260">
            <v>135667</v>
          </cell>
          <cell r="H6260">
            <v>6402</v>
          </cell>
        </row>
        <row r="6261">
          <cell r="G6261">
            <v>135667</v>
          </cell>
          <cell r="H6261">
            <v>6402</v>
          </cell>
        </row>
        <row r="6262">
          <cell r="G6262">
            <v>135667</v>
          </cell>
          <cell r="H6262">
            <v>6402</v>
          </cell>
        </row>
        <row r="6263">
          <cell r="G6263">
            <v>135667</v>
          </cell>
          <cell r="H6263">
            <v>6402</v>
          </cell>
        </row>
        <row r="6264">
          <cell r="G6264">
            <v>135667</v>
          </cell>
          <cell r="H6264">
            <v>6402</v>
          </cell>
        </row>
        <row r="6265">
          <cell r="G6265">
            <v>135667</v>
          </cell>
          <cell r="H6265">
            <v>6402</v>
          </cell>
        </row>
        <row r="6266">
          <cell r="G6266">
            <v>135667</v>
          </cell>
          <cell r="H6266">
            <v>6402</v>
          </cell>
        </row>
        <row r="6267">
          <cell r="G6267">
            <v>135667</v>
          </cell>
          <cell r="H6267">
            <v>6402</v>
          </cell>
        </row>
        <row r="6268">
          <cell r="G6268">
            <v>135667</v>
          </cell>
          <cell r="H6268">
            <v>6402</v>
          </cell>
        </row>
        <row r="6269">
          <cell r="G6269">
            <v>135667</v>
          </cell>
          <cell r="H6269">
            <v>6402</v>
          </cell>
        </row>
        <row r="6270">
          <cell r="G6270">
            <v>135667</v>
          </cell>
          <cell r="H6270">
            <v>6402</v>
          </cell>
        </row>
        <row r="6271">
          <cell r="G6271">
            <v>135667</v>
          </cell>
          <cell r="H6271">
            <v>6402</v>
          </cell>
        </row>
        <row r="6272">
          <cell r="G6272">
            <v>135667</v>
          </cell>
          <cell r="H6272">
            <v>6402</v>
          </cell>
        </row>
        <row r="6273">
          <cell r="G6273">
            <v>135667</v>
          </cell>
          <cell r="H6273">
            <v>6402</v>
          </cell>
        </row>
        <row r="6274">
          <cell r="G6274">
            <v>135667</v>
          </cell>
          <cell r="H6274">
            <v>6402</v>
          </cell>
        </row>
        <row r="6275">
          <cell r="G6275">
            <v>135667</v>
          </cell>
          <cell r="H6275">
            <v>6402</v>
          </cell>
        </row>
        <row r="6276">
          <cell r="G6276">
            <v>135667</v>
          </cell>
          <cell r="H6276">
            <v>6402</v>
          </cell>
        </row>
        <row r="6277">
          <cell r="G6277">
            <v>135667</v>
          </cell>
          <cell r="H6277">
            <v>6402</v>
          </cell>
        </row>
        <row r="6278">
          <cell r="G6278">
            <v>135667</v>
          </cell>
          <cell r="H6278">
            <v>6402</v>
          </cell>
        </row>
        <row r="6279">
          <cell r="G6279">
            <v>135667</v>
          </cell>
          <cell r="H6279">
            <v>6402</v>
          </cell>
        </row>
        <row r="6280">
          <cell r="G6280">
            <v>135667</v>
          </cell>
          <cell r="H6280">
            <v>6402</v>
          </cell>
        </row>
        <row r="6281">
          <cell r="G6281">
            <v>135667</v>
          </cell>
          <cell r="H6281">
            <v>6402</v>
          </cell>
        </row>
        <row r="6282">
          <cell r="G6282">
            <v>135667</v>
          </cell>
          <cell r="H6282">
            <v>6402</v>
          </cell>
        </row>
        <row r="6283">
          <cell r="G6283">
            <v>135667</v>
          </cell>
          <cell r="H6283">
            <v>6402</v>
          </cell>
        </row>
        <row r="6284">
          <cell r="G6284">
            <v>135667</v>
          </cell>
          <cell r="H6284">
            <v>6402</v>
          </cell>
        </row>
        <row r="6285">
          <cell r="G6285">
            <v>135667</v>
          </cell>
          <cell r="H6285">
            <v>6402</v>
          </cell>
        </row>
        <row r="6286">
          <cell r="G6286">
            <v>135667</v>
          </cell>
          <cell r="H6286">
            <v>6402</v>
          </cell>
        </row>
        <row r="6287">
          <cell r="G6287">
            <v>135667</v>
          </cell>
          <cell r="H6287">
            <v>6402</v>
          </cell>
        </row>
        <row r="6288">
          <cell r="G6288">
            <v>135667</v>
          </cell>
          <cell r="H6288">
            <v>6402</v>
          </cell>
        </row>
        <row r="6289">
          <cell r="G6289">
            <v>135667</v>
          </cell>
          <cell r="H6289">
            <v>6402</v>
          </cell>
        </row>
        <row r="6290">
          <cell r="G6290">
            <v>135667</v>
          </cell>
          <cell r="H6290">
            <v>6402</v>
          </cell>
        </row>
        <row r="6291">
          <cell r="G6291">
            <v>135667</v>
          </cell>
          <cell r="H6291">
            <v>6402</v>
          </cell>
        </row>
        <row r="6292">
          <cell r="G6292">
            <v>135667</v>
          </cell>
          <cell r="H6292">
            <v>6402</v>
          </cell>
        </row>
        <row r="6293">
          <cell r="G6293">
            <v>135667</v>
          </cell>
          <cell r="H6293">
            <v>6402</v>
          </cell>
        </row>
        <row r="6294">
          <cell r="G6294">
            <v>135667</v>
          </cell>
          <cell r="H6294">
            <v>6402</v>
          </cell>
        </row>
        <row r="6295">
          <cell r="G6295">
            <v>135667</v>
          </cell>
          <cell r="H6295">
            <v>6402</v>
          </cell>
        </row>
        <row r="6296">
          <cell r="G6296">
            <v>135667</v>
          </cell>
          <cell r="H6296">
            <v>6402</v>
          </cell>
        </row>
        <row r="6297">
          <cell r="G6297">
            <v>135667</v>
          </cell>
          <cell r="H6297">
            <v>6402</v>
          </cell>
        </row>
        <row r="6298">
          <cell r="G6298">
            <v>135667</v>
          </cell>
          <cell r="H6298">
            <v>6402</v>
          </cell>
        </row>
        <row r="6299">
          <cell r="G6299">
            <v>135667</v>
          </cell>
          <cell r="H6299">
            <v>6402</v>
          </cell>
        </row>
        <row r="6300">
          <cell r="G6300">
            <v>135667</v>
          </cell>
          <cell r="H6300">
            <v>6402</v>
          </cell>
        </row>
        <row r="6301">
          <cell r="G6301">
            <v>135667</v>
          </cell>
          <cell r="H6301">
            <v>6402</v>
          </cell>
        </row>
        <row r="6302">
          <cell r="G6302">
            <v>135667</v>
          </cell>
          <cell r="H6302">
            <v>6402</v>
          </cell>
        </row>
        <row r="6303">
          <cell r="G6303">
            <v>135667</v>
          </cell>
          <cell r="H6303">
            <v>6402</v>
          </cell>
        </row>
        <row r="6304">
          <cell r="G6304">
            <v>135667</v>
          </cell>
          <cell r="H6304">
            <v>6402</v>
          </cell>
        </row>
        <row r="6305">
          <cell r="G6305">
            <v>135667</v>
          </cell>
          <cell r="H6305">
            <v>6402</v>
          </cell>
        </row>
        <row r="6306">
          <cell r="G6306">
            <v>135667</v>
          </cell>
          <cell r="H6306">
            <v>6402</v>
          </cell>
        </row>
        <row r="6307">
          <cell r="G6307">
            <v>135667</v>
          </cell>
          <cell r="H6307">
            <v>6402</v>
          </cell>
        </row>
        <row r="6308">
          <cell r="G6308">
            <v>135667</v>
          </cell>
          <cell r="H6308">
            <v>6402</v>
          </cell>
        </row>
        <row r="6309">
          <cell r="G6309">
            <v>135667</v>
          </cell>
          <cell r="H6309">
            <v>6402</v>
          </cell>
        </row>
        <row r="6310">
          <cell r="G6310">
            <v>135667</v>
          </cell>
          <cell r="H6310">
            <v>6402</v>
          </cell>
        </row>
        <row r="6311">
          <cell r="G6311">
            <v>135667</v>
          </cell>
          <cell r="H6311">
            <v>6402</v>
          </cell>
        </row>
        <row r="6312">
          <cell r="G6312">
            <v>135667</v>
          </cell>
          <cell r="H6312">
            <v>6402</v>
          </cell>
        </row>
        <row r="6313">
          <cell r="G6313">
            <v>135667</v>
          </cell>
          <cell r="H6313">
            <v>6402</v>
          </cell>
        </row>
        <row r="6314">
          <cell r="G6314">
            <v>135667</v>
          </cell>
          <cell r="H6314">
            <v>6402</v>
          </cell>
        </row>
        <row r="6315">
          <cell r="G6315">
            <v>135667</v>
          </cell>
          <cell r="H6315">
            <v>6402</v>
          </cell>
        </row>
        <row r="6316">
          <cell r="G6316">
            <v>135667</v>
          </cell>
          <cell r="H6316">
            <v>6402</v>
          </cell>
        </row>
        <row r="6317">
          <cell r="G6317">
            <v>135667</v>
          </cell>
          <cell r="H6317">
            <v>6402</v>
          </cell>
        </row>
        <row r="6318">
          <cell r="G6318">
            <v>135667</v>
          </cell>
          <cell r="H6318">
            <v>6402</v>
          </cell>
        </row>
        <row r="6319">
          <cell r="G6319">
            <v>135667</v>
          </cell>
          <cell r="H6319">
            <v>6402</v>
          </cell>
        </row>
        <row r="6320">
          <cell r="G6320">
            <v>135667</v>
          </cell>
          <cell r="H6320">
            <v>6402</v>
          </cell>
        </row>
        <row r="6321">
          <cell r="G6321">
            <v>135667</v>
          </cell>
          <cell r="H6321">
            <v>6402</v>
          </cell>
        </row>
        <row r="6322">
          <cell r="G6322">
            <v>135667</v>
          </cell>
          <cell r="H6322">
            <v>6402</v>
          </cell>
        </row>
        <row r="6323">
          <cell r="G6323">
            <v>135667</v>
          </cell>
          <cell r="H6323">
            <v>6402</v>
          </cell>
        </row>
        <row r="6324">
          <cell r="G6324">
            <v>135667</v>
          </cell>
          <cell r="H6324">
            <v>6402</v>
          </cell>
        </row>
        <row r="6325">
          <cell r="G6325">
            <v>135667</v>
          </cell>
          <cell r="H6325">
            <v>6402</v>
          </cell>
        </row>
        <row r="6326">
          <cell r="G6326">
            <v>135667</v>
          </cell>
          <cell r="H6326">
            <v>6402</v>
          </cell>
        </row>
        <row r="6327">
          <cell r="G6327">
            <v>135667</v>
          </cell>
          <cell r="H6327">
            <v>6402</v>
          </cell>
        </row>
        <row r="6328">
          <cell r="G6328">
            <v>135667</v>
          </cell>
          <cell r="H6328">
            <v>6402</v>
          </cell>
        </row>
        <row r="6329">
          <cell r="G6329">
            <v>135667</v>
          </cell>
          <cell r="H6329">
            <v>6402</v>
          </cell>
        </row>
        <row r="6330">
          <cell r="G6330">
            <v>135667</v>
          </cell>
          <cell r="H6330">
            <v>6402</v>
          </cell>
        </row>
        <row r="6331">
          <cell r="G6331">
            <v>135667</v>
          </cell>
          <cell r="H6331">
            <v>6402</v>
          </cell>
        </row>
        <row r="6332">
          <cell r="G6332">
            <v>135667</v>
          </cell>
          <cell r="H6332">
            <v>6402</v>
          </cell>
        </row>
        <row r="6333">
          <cell r="G6333">
            <v>135667</v>
          </cell>
          <cell r="H6333">
            <v>6402</v>
          </cell>
        </row>
        <row r="6334">
          <cell r="G6334">
            <v>135667</v>
          </cell>
          <cell r="H6334">
            <v>6402</v>
          </cell>
        </row>
        <row r="6335">
          <cell r="G6335">
            <v>135667</v>
          </cell>
          <cell r="H6335">
            <v>6402</v>
          </cell>
        </row>
        <row r="6336">
          <cell r="G6336">
            <v>135667</v>
          </cell>
          <cell r="H6336">
            <v>6402</v>
          </cell>
        </row>
        <row r="6337">
          <cell r="G6337">
            <v>135667</v>
          </cell>
          <cell r="H6337">
            <v>6402</v>
          </cell>
        </row>
        <row r="6338">
          <cell r="G6338">
            <v>135667</v>
          </cell>
          <cell r="H6338">
            <v>6402</v>
          </cell>
        </row>
        <row r="6339">
          <cell r="G6339">
            <v>135667</v>
          </cell>
          <cell r="H6339">
            <v>6402</v>
          </cell>
        </row>
        <row r="6340">
          <cell r="G6340">
            <v>135667</v>
          </cell>
          <cell r="H6340">
            <v>6402</v>
          </cell>
        </row>
        <row r="6341">
          <cell r="G6341">
            <v>135667</v>
          </cell>
          <cell r="H6341">
            <v>6402</v>
          </cell>
        </row>
        <row r="6342">
          <cell r="G6342">
            <v>135667</v>
          </cell>
          <cell r="H6342">
            <v>6402</v>
          </cell>
        </row>
        <row r="6343">
          <cell r="G6343">
            <v>135667</v>
          </cell>
          <cell r="H6343">
            <v>6402</v>
          </cell>
        </row>
        <row r="6344">
          <cell r="G6344">
            <v>135667</v>
          </cell>
          <cell r="H6344">
            <v>6402</v>
          </cell>
        </row>
        <row r="6345">
          <cell r="G6345">
            <v>135667</v>
          </cell>
          <cell r="H6345">
            <v>6402</v>
          </cell>
        </row>
        <row r="6346">
          <cell r="G6346">
            <v>135667</v>
          </cell>
          <cell r="H6346">
            <v>6402</v>
          </cell>
        </row>
        <row r="6347">
          <cell r="G6347">
            <v>135667</v>
          </cell>
          <cell r="H6347">
            <v>6402</v>
          </cell>
        </row>
        <row r="6348">
          <cell r="G6348">
            <v>135667</v>
          </cell>
          <cell r="H6348">
            <v>6402</v>
          </cell>
        </row>
        <row r="6349">
          <cell r="G6349">
            <v>135667</v>
          </cell>
          <cell r="H6349">
            <v>6402</v>
          </cell>
        </row>
        <row r="6350">
          <cell r="G6350">
            <v>135667</v>
          </cell>
          <cell r="H6350">
            <v>6402</v>
          </cell>
        </row>
        <row r="6351">
          <cell r="G6351">
            <v>135667</v>
          </cell>
          <cell r="H6351">
            <v>6402</v>
          </cell>
        </row>
        <row r="6352">
          <cell r="G6352">
            <v>135667</v>
          </cell>
          <cell r="H6352">
            <v>6402</v>
          </cell>
        </row>
        <row r="6353">
          <cell r="G6353">
            <v>135667</v>
          </cell>
          <cell r="H6353">
            <v>6402</v>
          </cell>
        </row>
        <row r="6354">
          <cell r="G6354">
            <v>135667</v>
          </cell>
          <cell r="H6354">
            <v>6402</v>
          </cell>
        </row>
        <row r="6355">
          <cell r="G6355">
            <v>135667</v>
          </cell>
          <cell r="H6355">
            <v>6402</v>
          </cell>
        </row>
        <row r="6356">
          <cell r="G6356">
            <v>135667</v>
          </cell>
          <cell r="H6356">
            <v>6402</v>
          </cell>
        </row>
        <row r="6357">
          <cell r="G6357">
            <v>135667</v>
          </cell>
          <cell r="H6357">
            <v>6402</v>
          </cell>
        </row>
        <row r="6358">
          <cell r="G6358">
            <v>135667</v>
          </cell>
          <cell r="H6358">
            <v>6402</v>
          </cell>
        </row>
        <row r="6359">
          <cell r="G6359">
            <v>135667</v>
          </cell>
          <cell r="H6359">
            <v>6402</v>
          </cell>
        </row>
        <row r="6360">
          <cell r="G6360">
            <v>135667</v>
          </cell>
          <cell r="H6360">
            <v>6402</v>
          </cell>
        </row>
        <row r="6361">
          <cell r="G6361">
            <v>135667</v>
          </cell>
          <cell r="H6361">
            <v>6402</v>
          </cell>
        </row>
        <row r="6362">
          <cell r="G6362">
            <v>135667</v>
          </cell>
          <cell r="H6362">
            <v>6402</v>
          </cell>
        </row>
        <row r="6363">
          <cell r="G6363">
            <v>135667</v>
          </cell>
          <cell r="H6363">
            <v>6402</v>
          </cell>
        </row>
        <row r="6364">
          <cell r="G6364">
            <v>135667</v>
          </cell>
          <cell r="H6364">
            <v>6402</v>
          </cell>
        </row>
        <row r="6365">
          <cell r="G6365">
            <v>135667</v>
          </cell>
          <cell r="H6365">
            <v>6402</v>
          </cell>
        </row>
        <row r="6366">
          <cell r="G6366">
            <v>135667</v>
          </cell>
          <cell r="H6366">
            <v>6402</v>
          </cell>
        </row>
        <row r="6367">
          <cell r="G6367">
            <v>135667</v>
          </cell>
          <cell r="H6367">
            <v>6402</v>
          </cell>
        </row>
        <row r="6368">
          <cell r="G6368">
            <v>135667</v>
          </cell>
          <cell r="H6368">
            <v>6402</v>
          </cell>
        </row>
        <row r="6369">
          <cell r="G6369">
            <v>135667</v>
          </cell>
          <cell r="H6369">
            <v>6402</v>
          </cell>
        </row>
        <row r="6370">
          <cell r="G6370">
            <v>135667</v>
          </cell>
          <cell r="H6370">
            <v>6402</v>
          </cell>
        </row>
        <row r="6371">
          <cell r="G6371">
            <v>135667</v>
          </cell>
          <cell r="H6371">
            <v>6402</v>
          </cell>
        </row>
        <row r="6372">
          <cell r="G6372">
            <v>135667</v>
          </cell>
          <cell r="H6372">
            <v>6402</v>
          </cell>
        </row>
        <row r="6373">
          <cell r="G6373">
            <v>135667</v>
          </cell>
          <cell r="H6373">
            <v>6402</v>
          </cell>
        </row>
        <row r="6374">
          <cell r="G6374">
            <v>135667</v>
          </cell>
          <cell r="H6374">
            <v>6402</v>
          </cell>
        </row>
        <row r="6375">
          <cell r="G6375">
            <v>135667</v>
          </cell>
          <cell r="H6375">
            <v>6402</v>
          </cell>
        </row>
        <row r="6376">
          <cell r="G6376">
            <v>135667</v>
          </cell>
          <cell r="H6376">
            <v>6402</v>
          </cell>
        </row>
        <row r="6377">
          <cell r="G6377">
            <v>135667</v>
          </cell>
          <cell r="H6377">
            <v>6402</v>
          </cell>
        </row>
        <row r="6378">
          <cell r="G6378">
            <v>135667</v>
          </cell>
          <cell r="H6378">
            <v>6402</v>
          </cell>
        </row>
        <row r="6379">
          <cell r="G6379">
            <v>135667</v>
          </cell>
          <cell r="H6379">
            <v>6402</v>
          </cell>
        </row>
        <row r="6380">
          <cell r="G6380">
            <v>135667</v>
          </cell>
          <cell r="H6380">
            <v>6402</v>
          </cell>
        </row>
        <row r="6381">
          <cell r="G6381">
            <v>135667</v>
          </cell>
          <cell r="H6381">
            <v>6402</v>
          </cell>
        </row>
        <row r="6382">
          <cell r="G6382">
            <v>135667</v>
          </cell>
          <cell r="H6382">
            <v>6402</v>
          </cell>
        </row>
        <row r="6383">
          <cell r="G6383">
            <v>135667</v>
          </cell>
          <cell r="H6383">
            <v>6402</v>
          </cell>
        </row>
        <row r="6384">
          <cell r="G6384">
            <v>135667</v>
          </cell>
          <cell r="H6384">
            <v>6402</v>
          </cell>
        </row>
        <row r="6385">
          <cell r="G6385">
            <v>135667</v>
          </cell>
          <cell r="H6385">
            <v>6402</v>
          </cell>
        </row>
        <row r="6386">
          <cell r="G6386">
            <v>135923</v>
          </cell>
          <cell r="H6386">
            <v>6497</v>
          </cell>
        </row>
        <row r="6387">
          <cell r="G6387">
            <v>135923</v>
          </cell>
          <cell r="H6387">
            <v>6497</v>
          </cell>
        </row>
        <row r="6388">
          <cell r="G6388">
            <v>135923</v>
          </cell>
          <cell r="H6388">
            <v>6497</v>
          </cell>
        </row>
        <row r="6389">
          <cell r="G6389">
            <v>135923</v>
          </cell>
          <cell r="H6389">
            <v>6497</v>
          </cell>
        </row>
        <row r="6390">
          <cell r="G6390">
            <v>135923</v>
          </cell>
          <cell r="H6390">
            <v>6497</v>
          </cell>
        </row>
        <row r="6391">
          <cell r="G6391">
            <v>135923</v>
          </cell>
          <cell r="H6391">
            <v>6497</v>
          </cell>
        </row>
        <row r="6392">
          <cell r="G6392">
            <v>135923</v>
          </cell>
          <cell r="H6392">
            <v>6497</v>
          </cell>
        </row>
        <row r="6393">
          <cell r="G6393">
            <v>135923</v>
          </cell>
          <cell r="H6393">
            <v>6497</v>
          </cell>
        </row>
        <row r="6394">
          <cell r="G6394">
            <v>135923</v>
          </cell>
          <cell r="H6394">
            <v>6497</v>
          </cell>
        </row>
        <row r="6395">
          <cell r="G6395">
            <v>135923</v>
          </cell>
          <cell r="H6395">
            <v>6497</v>
          </cell>
        </row>
        <row r="6396">
          <cell r="G6396">
            <v>135923</v>
          </cell>
          <cell r="H6396">
            <v>6497</v>
          </cell>
        </row>
        <row r="6397">
          <cell r="G6397">
            <v>135923</v>
          </cell>
          <cell r="H6397">
            <v>6497</v>
          </cell>
        </row>
        <row r="6398">
          <cell r="G6398">
            <v>135923</v>
          </cell>
          <cell r="H6398">
            <v>6497</v>
          </cell>
        </row>
        <row r="6399">
          <cell r="G6399">
            <v>135923</v>
          </cell>
          <cell r="H6399">
            <v>6497</v>
          </cell>
        </row>
        <row r="6400">
          <cell r="G6400">
            <v>135923</v>
          </cell>
          <cell r="H6400">
            <v>6497</v>
          </cell>
        </row>
        <row r="6401">
          <cell r="G6401">
            <v>135923</v>
          </cell>
          <cell r="H6401">
            <v>6497</v>
          </cell>
        </row>
        <row r="6402">
          <cell r="G6402">
            <v>135923</v>
          </cell>
          <cell r="H6402">
            <v>6497</v>
          </cell>
        </row>
        <row r="6403">
          <cell r="G6403">
            <v>135923</v>
          </cell>
          <cell r="H6403">
            <v>6497</v>
          </cell>
        </row>
        <row r="6404">
          <cell r="G6404">
            <v>135923</v>
          </cell>
          <cell r="H6404">
            <v>6497</v>
          </cell>
        </row>
        <row r="6405">
          <cell r="G6405">
            <v>135923</v>
          </cell>
          <cell r="H6405">
            <v>6497</v>
          </cell>
        </row>
        <row r="6406">
          <cell r="G6406">
            <v>135923</v>
          </cell>
          <cell r="H6406">
            <v>6497</v>
          </cell>
        </row>
        <row r="6407">
          <cell r="G6407">
            <v>135923</v>
          </cell>
          <cell r="H6407">
            <v>6497</v>
          </cell>
        </row>
        <row r="6408">
          <cell r="G6408">
            <v>135923</v>
          </cell>
          <cell r="H6408">
            <v>6497</v>
          </cell>
        </row>
        <row r="6409">
          <cell r="G6409">
            <v>135923</v>
          </cell>
          <cell r="H6409">
            <v>6497</v>
          </cell>
        </row>
        <row r="6410">
          <cell r="G6410">
            <v>135923</v>
          </cell>
          <cell r="H6410">
            <v>6497</v>
          </cell>
        </row>
        <row r="6411">
          <cell r="G6411">
            <v>135923</v>
          </cell>
          <cell r="H6411">
            <v>6497</v>
          </cell>
        </row>
        <row r="6412">
          <cell r="G6412">
            <v>135923</v>
          </cell>
          <cell r="H6412">
            <v>6497</v>
          </cell>
        </row>
        <row r="6413">
          <cell r="G6413">
            <v>135923</v>
          </cell>
          <cell r="H6413">
            <v>6497</v>
          </cell>
        </row>
        <row r="6414">
          <cell r="G6414">
            <v>135923</v>
          </cell>
          <cell r="H6414">
            <v>6497</v>
          </cell>
        </row>
        <row r="6415">
          <cell r="G6415">
            <v>135923</v>
          </cell>
          <cell r="H6415">
            <v>6497</v>
          </cell>
        </row>
        <row r="6416">
          <cell r="G6416">
            <v>135923</v>
          </cell>
          <cell r="H6416">
            <v>6497</v>
          </cell>
        </row>
        <row r="6417">
          <cell r="G6417">
            <v>135923</v>
          </cell>
          <cell r="H6417">
            <v>6497</v>
          </cell>
        </row>
        <row r="6418">
          <cell r="G6418">
            <v>135923</v>
          </cell>
          <cell r="H6418">
            <v>6497</v>
          </cell>
        </row>
        <row r="6419">
          <cell r="G6419">
            <v>135923</v>
          </cell>
          <cell r="H6419">
            <v>6497</v>
          </cell>
        </row>
        <row r="6420">
          <cell r="G6420">
            <v>135923</v>
          </cell>
          <cell r="H6420">
            <v>6497</v>
          </cell>
        </row>
        <row r="6421">
          <cell r="G6421">
            <v>135923</v>
          </cell>
          <cell r="H6421">
            <v>6497</v>
          </cell>
        </row>
        <row r="6422">
          <cell r="G6422">
            <v>135923</v>
          </cell>
          <cell r="H6422">
            <v>6497</v>
          </cell>
        </row>
        <row r="6423">
          <cell r="G6423">
            <v>135923</v>
          </cell>
          <cell r="H6423">
            <v>6497</v>
          </cell>
        </row>
        <row r="6424">
          <cell r="G6424">
            <v>135923</v>
          </cell>
          <cell r="H6424">
            <v>6497</v>
          </cell>
        </row>
        <row r="6425">
          <cell r="G6425">
            <v>135923</v>
          </cell>
          <cell r="H6425">
            <v>6497</v>
          </cell>
        </row>
        <row r="6426">
          <cell r="G6426">
            <v>135923</v>
          </cell>
          <cell r="H6426">
            <v>6497</v>
          </cell>
        </row>
        <row r="6427">
          <cell r="G6427">
            <v>135923</v>
          </cell>
          <cell r="H6427">
            <v>6497</v>
          </cell>
        </row>
        <row r="6428">
          <cell r="G6428">
            <v>135923</v>
          </cell>
          <cell r="H6428">
            <v>6497</v>
          </cell>
        </row>
        <row r="6429">
          <cell r="G6429">
            <v>135923</v>
          </cell>
          <cell r="H6429">
            <v>6497</v>
          </cell>
        </row>
        <row r="6430">
          <cell r="G6430">
            <v>135923</v>
          </cell>
          <cell r="H6430">
            <v>6497</v>
          </cell>
        </row>
        <row r="6431">
          <cell r="G6431">
            <v>135923</v>
          </cell>
          <cell r="H6431">
            <v>6497</v>
          </cell>
        </row>
        <row r="6432">
          <cell r="G6432">
            <v>135923</v>
          </cell>
          <cell r="H6432">
            <v>6497</v>
          </cell>
        </row>
        <row r="6433">
          <cell r="G6433">
            <v>135923</v>
          </cell>
          <cell r="H6433">
            <v>6497</v>
          </cell>
        </row>
        <row r="6434">
          <cell r="G6434">
            <v>135923</v>
          </cell>
          <cell r="H6434">
            <v>6497</v>
          </cell>
        </row>
        <row r="6435">
          <cell r="G6435">
            <v>135923</v>
          </cell>
          <cell r="H6435">
            <v>6497</v>
          </cell>
        </row>
        <row r="6436">
          <cell r="G6436">
            <v>135923</v>
          </cell>
          <cell r="H6436">
            <v>6497</v>
          </cell>
        </row>
        <row r="6437">
          <cell r="G6437">
            <v>135923</v>
          </cell>
          <cell r="H6437">
            <v>6497</v>
          </cell>
        </row>
        <row r="6438">
          <cell r="G6438">
            <v>135923</v>
          </cell>
          <cell r="H6438">
            <v>6497</v>
          </cell>
        </row>
        <row r="6439">
          <cell r="G6439">
            <v>135923</v>
          </cell>
          <cell r="H6439">
            <v>6497</v>
          </cell>
        </row>
        <row r="6440">
          <cell r="G6440">
            <v>135923</v>
          </cell>
          <cell r="H6440">
            <v>6497</v>
          </cell>
        </row>
        <row r="6441">
          <cell r="G6441">
            <v>135923</v>
          </cell>
          <cell r="H6441">
            <v>6497</v>
          </cell>
        </row>
        <row r="6442">
          <cell r="G6442">
            <v>135923</v>
          </cell>
          <cell r="H6442">
            <v>6497</v>
          </cell>
        </row>
        <row r="6443">
          <cell r="G6443">
            <v>135923</v>
          </cell>
          <cell r="H6443">
            <v>6497</v>
          </cell>
        </row>
        <row r="6444">
          <cell r="G6444">
            <v>135923</v>
          </cell>
          <cell r="H6444">
            <v>6497</v>
          </cell>
        </row>
        <row r="6445">
          <cell r="G6445">
            <v>135923</v>
          </cell>
          <cell r="H6445">
            <v>6497</v>
          </cell>
        </row>
        <row r="6446">
          <cell r="G6446">
            <v>135923</v>
          </cell>
          <cell r="H6446">
            <v>6497</v>
          </cell>
        </row>
        <row r="6447">
          <cell r="G6447">
            <v>135923</v>
          </cell>
          <cell r="H6447">
            <v>6497</v>
          </cell>
        </row>
        <row r="6448">
          <cell r="G6448">
            <v>135923</v>
          </cell>
          <cell r="H6448">
            <v>6497</v>
          </cell>
        </row>
        <row r="6449">
          <cell r="G6449">
            <v>135923</v>
          </cell>
          <cell r="H6449">
            <v>6497</v>
          </cell>
        </row>
        <row r="6450">
          <cell r="G6450">
            <v>135923</v>
          </cell>
          <cell r="H6450">
            <v>6497</v>
          </cell>
        </row>
        <row r="6451">
          <cell r="G6451">
            <v>135923</v>
          </cell>
          <cell r="H6451">
            <v>6497</v>
          </cell>
        </row>
        <row r="6452">
          <cell r="G6452">
            <v>135923</v>
          </cell>
          <cell r="H6452">
            <v>6497</v>
          </cell>
        </row>
        <row r="6453">
          <cell r="G6453">
            <v>135923</v>
          </cell>
          <cell r="H6453">
            <v>6497</v>
          </cell>
        </row>
        <row r="6454">
          <cell r="G6454">
            <v>135923</v>
          </cell>
          <cell r="H6454">
            <v>6497</v>
          </cell>
        </row>
        <row r="6455">
          <cell r="G6455">
            <v>135923</v>
          </cell>
          <cell r="H6455">
            <v>6497</v>
          </cell>
        </row>
        <row r="6456">
          <cell r="G6456">
            <v>135923</v>
          </cell>
          <cell r="H6456">
            <v>6497</v>
          </cell>
        </row>
        <row r="6457">
          <cell r="G6457">
            <v>135923</v>
          </cell>
          <cell r="H6457">
            <v>6497</v>
          </cell>
        </row>
        <row r="6458">
          <cell r="G6458">
            <v>135923</v>
          </cell>
          <cell r="H6458">
            <v>6497</v>
          </cell>
        </row>
        <row r="6459">
          <cell r="G6459">
            <v>135923</v>
          </cell>
          <cell r="H6459">
            <v>6497</v>
          </cell>
        </row>
        <row r="6460">
          <cell r="G6460">
            <v>135923</v>
          </cell>
          <cell r="H6460">
            <v>6497</v>
          </cell>
        </row>
        <row r="6461">
          <cell r="G6461">
            <v>135923</v>
          </cell>
          <cell r="H6461">
            <v>6497</v>
          </cell>
        </row>
        <row r="6462">
          <cell r="G6462">
            <v>135923</v>
          </cell>
          <cell r="H6462">
            <v>6497</v>
          </cell>
        </row>
        <row r="6463">
          <cell r="G6463">
            <v>135923</v>
          </cell>
          <cell r="H6463">
            <v>6497</v>
          </cell>
        </row>
        <row r="6464">
          <cell r="G6464">
            <v>135923</v>
          </cell>
          <cell r="H6464">
            <v>6497</v>
          </cell>
        </row>
        <row r="6465">
          <cell r="G6465">
            <v>135923</v>
          </cell>
          <cell r="H6465">
            <v>6497</v>
          </cell>
        </row>
        <row r="6466">
          <cell r="G6466">
            <v>135923</v>
          </cell>
          <cell r="H6466">
            <v>6497</v>
          </cell>
        </row>
        <row r="6467">
          <cell r="G6467">
            <v>135923</v>
          </cell>
          <cell r="H6467">
            <v>6497</v>
          </cell>
        </row>
        <row r="6468">
          <cell r="G6468">
            <v>135923</v>
          </cell>
          <cell r="H6468">
            <v>6497</v>
          </cell>
        </row>
        <row r="6469">
          <cell r="G6469">
            <v>135923</v>
          </cell>
          <cell r="H6469">
            <v>6497</v>
          </cell>
        </row>
        <row r="6470">
          <cell r="G6470">
            <v>135923</v>
          </cell>
          <cell r="H6470">
            <v>6497</v>
          </cell>
        </row>
        <row r="6471">
          <cell r="G6471">
            <v>135923</v>
          </cell>
          <cell r="H6471">
            <v>6497</v>
          </cell>
        </row>
        <row r="6472">
          <cell r="G6472">
            <v>135923</v>
          </cell>
          <cell r="H6472">
            <v>6497</v>
          </cell>
        </row>
        <row r="6473">
          <cell r="G6473">
            <v>135923</v>
          </cell>
          <cell r="H6473">
            <v>6497</v>
          </cell>
        </row>
        <row r="6474">
          <cell r="G6474">
            <v>135923</v>
          </cell>
          <cell r="H6474">
            <v>6497</v>
          </cell>
        </row>
        <row r="6475">
          <cell r="G6475">
            <v>135923</v>
          </cell>
          <cell r="H6475">
            <v>6497</v>
          </cell>
        </row>
        <row r="6476">
          <cell r="G6476">
            <v>135923</v>
          </cell>
          <cell r="H6476">
            <v>6497</v>
          </cell>
        </row>
        <row r="6477">
          <cell r="G6477">
            <v>135923</v>
          </cell>
          <cell r="H6477">
            <v>6497</v>
          </cell>
        </row>
        <row r="6478">
          <cell r="G6478">
            <v>135923</v>
          </cell>
          <cell r="H6478">
            <v>6497</v>
          </cell>
        </row>
        <row r="6479">
          <cell r="G6479">
            <v>135923</v>
          </cell>
          <cell r="H6479">
            <v>6497</v>
          </cell>
        </row>
        <row r="6480">
          <cell r="G6480">
            <v>135923</v>
          </cell>
          <cell r="H6480">
            <v>6497</v>
          </cell>
        </row>
        <row r="6481">
          <cell r="G6481">
            <v>135923</v>
          </cell>
          <cell r="H6481">
            <v>6497</v>
          </cell>
        </row>
        <row r="6482">
          <cell r="G6482">
            <v>135923</v>
          </cell>
          <cell r="H6482">
            <v>6497</v>
          </cell>
        </row>
        <row r="6483">
          <cell r="G6483">
            <v>135923</v>
          </cell>
          <cell r="H6483">
            <v>6497</v>
          </cell>
        </row>
        <row r="6484">
          <cell r="G6484">
            <v>135923</v>
          </cell>
          <cell r="H6484">
            <v>6497</v>
          </cell>
        </row>
        <row r="6485">
          <cell r="G6485">
            <v>135923</v>
          </cell>
          <cell r="H6485">
            <v>6497</v>
          </cell>
        </row>
        <row r="6486">
          <cell r="G6486">
            <v>135923</v>
          </cell>
          <cell r="H6486">
            <v>6497</v>
          </cell>
        </row>
        <row r="6487">
          <cell r="G6487">
            <v>135923</v>
          </cell>
          <cell r="H6487">
            <v>6497</v>
          </cell>
        </row>
        <row r="6488">
          <cell r="G6488">
            <v>135923</v>
          </cell>
          <cell r="H6488">
            <v>6497</v>
          </cell>
        </row>
        <row r="6489">
          <cell r="G6489">
            <v>135923</v>
          </cell>
          <cell r="H6489">
            <v>6497</v>
          </cell>
        </row>
        <row r="6490">
          <cell r="G6490">
            <v>135923</v>
          </cell>
          <cell r="H6490">
            <v>6497</v>
          </cell>
        </row>
        <row r="6491">
          <cell r="G6491">
            <v>135923</v>
          </cell>
          <cell r="H6491">
            <v>6497</v>
          </cell>
        </row>
        <row r="6492">
          <cell r="G6492">
            <v>135923</v>
          </cell>
          <cell r="H6492">
            <v>6497</v>
          </cell>
        </row>
        <row r="6493">
          <cell r="G6493">
            <v>135923</v>
          </cell>
          <cell r="H6493">
            <v>6497</v>
          </cell>
        </row>
        <row r="6494">
          <cell r="G6494">
            <v>135923</v>
          </cell>
          <cell r="H6494">
            <v>6497</v>
          </cell>
        </row>
        <row r="6495">
          <cell r="G6495">
            <v>135923</v>
          </cell>
          <cell r="H6495">
            <v>6497</v>
          </cell>
        </row>
        <row r="6496">
          <cell r="G6496">
            <v>135923</v>
          </cell>
          <cell r="H6496">
            <v>6497</v>
          </cell>
        </row>
        <row r="6497">
          <cell r="G6497">
            <v>135923</v>
          </cell>
          <cell r="H6497">
            <v>6497</v>
          </cell>
        </row>
        <row r="6498">
          <cell r="G6498">
            <v>135923</v>
          </cell>
          <cell r="H6498">
            <v>6497</v>
          </cell>
        </row>
        <row r="6499">
          <cell r="G6499">
            <v>135923</v>
          </cell>
          <cell r="H6499">
            <v>6497</v>
          </cell>
        </row>
        <row r="6500">
          <cell r="G6500">
            <v>135923</v>
          </cell>
          <cell r="H6500">
            <v>6497</v>
          </cell>
        </row>
        <row r="6501">
          <cell r="G6501">
            <v>135923</v>
          </cell>
          <cell r="H6501">
            <v>6497</v>
          </cell>
        </row>
        <row r="6502">
          <cell r="G6502">
            <v>135923</v>
          </cell>
          <cell r="H6502">
            <v>6497</v>
          </cell>
        </row>
        <row r="6503">
          <cell r="G6503">
            <v>135923</v>
          </cell>
          <cell r="H6503">
            <v>6497</v>
          </cell>
        </row>
        <row r="6504">
          <cell r="G6504">
            <v>135923</v>
          </cell>
          <cell r="H6504">
            <v>6497</v>
          </cell>
        </row>
        <row r="6505">
          <cell r="G6505">
            <v>135923</v>
          </cell>
          <cell r="H6505">
            <v>6497</v>
          </cell>
        </row>
        <row r="6506">
          <cell r="G6506">
            <v>135923</v>
          </cell>
          <cell r="H6506">
            <v>6497</v>
          </cell>
        </row>
        <row r="6507">
          <cell r="G6507">
            <v>135923</v>
          </cell>
          <cell r="H6507">
            <v>6497</v>
          </cell>
        </row>
        <row r="6508">
          <cell r="G6508">
            <v>135923</v>
          </cell>
          <cell r="H6508">
            <v>6497</v>
          </cell>
        </row>
        <row r="6509">
          <cell r="G6509">
            <v>135923</v>
          </cell>
          <cell r="H6509">
            <v>6497</v>
          </cell>
        </row>
        <row r="6510">
          <cell r="G6510">
            <v>135923</v>
          </cell>
          <cell r="H6510">
            <v>6497</v>
          </cell>
        </row>
        <row r="6511">
          <cell r="G6511">
            <v>135923</v>
          </cell>
          <cell r="H6511">
            <v>6497</v>
          </cell>
        </row>
        <row r="6512">
          <cell r="G6512">
            <v>135923</v>
          </cell>
          <cell r="H6512">
            <v>6497</v>
          </cell>
        </row>
        <row r="6513">
          <cell r="G6513">
            <v>135923</v>
          </cell>
          <cell r="H6513">
            <v>6497</v>
          </cell>
        </row>
        <row r="6514">
          <cell r="G6514">
            <v>135923</v>
          </cell>
          <cell r="H6514">
            <v>6497</v>
          </cell>
        </row>
        <row r="6515">
          <cell r="G6515">
            <v>135923</v>
          </cell>
          <cell r="H6515">
            <v>6497</v>
          </cell>
        </row>
        <row r="6516">
          <cell r="G6516">
            <v>135923</v>
          </cell>
          <cell r="H6516">
            <v>6497</v>
          </cell>
        </row>
        <row r="6517">
          <cell r="G6517">
            <v>135923</v>
          </cell>
          <cell r="H6517">
            <v>6497</v>
          </cell>
        </row>
        <row r="6518">
          <cell r="G6518">
            <v>135923</v>
          </cell>
          <cell r="H6518">
            <v>6497</v>
          </cell>
        </row>
        <row r="6519">
          <cell r="G6519">
            <v>135923</v>
          </cell>
          <cell r="H6519">
            <v>6497</v>
          </cell>
        </row>
        <row r="6520">
          <cell r="G6520">
            <v>135923</v>
          </cell>
          <cell r="H6520">
            <v>6497</v>
          </cell>
        </row>
        <row r="6521">
          <cell r="G6521">
            <v>135923</v>
          </cell>
          <cell r="H6521">
            <v>6497</v>
          </cell>
        </row>
        <row r="6522">
          <cell r="G6522">
            <v>135923</v>
          </cell>
          <cell r="H6522">
            <v>6497</v>
          </cell>
        </row>
        <row r="6523">
          <cell r="G6523">
            <v>135923</v>
          </cell>
          <cell r="H6523">
            <v>6497</v>
          </cell>
        </row>
        <row r="6524">
          <cell r="G6524">
            <v>135923</v>
          </cell>
          <cell r="H6524">
            <v>6497</v>
          </cell>
        </row>
        <row r="6525">
          <cell r="G6525">
            <v>135923</v>
          </cell>
          <cell r="H6525">
            <v>6497</v>
          </cell>
        </row>
        <row r="6526">
          <cell r="G6526">
            <v>135923</v>
          </cell>
          <cell r="H6526">
            <v>6497</v>
          </cell>
        </row>
        <row r="6527">
          <cell r="G6527">
            <v>135923</v>
          </cell>
          <cell r="H6527">
            <v>6497</v>
          </cell>
        </row>
        <row r="6528">
          <cell r="G6528">
            <v>135923</v>
          </cell>
          <cell r="H6528">
            <v>6497</v>
          </cell>
        </row>
        <row r="6529">
          <cell r="G6529">
            <v>135923</v>
          </cell>
          <cell r="H6529">
            <v>6497</v>
          </cell>
        </row>
        <row r="6530">
          <cell r="G6530">
            <v>135923</v>
          </cell>
          <cell r="H6530">
            <v>6497</v>
          </cell>
        </row>
        <row r="6531">
          <cell r="G6531">
            <v>135923</v>
          </cell>
          <cell r="H6531">
            <v>6497</v>
          </cell>
        </row>
        <row r="6532">
          <cell r="G6532">
            <v>135923</v>
          </cell>
          <cell r="H6532">
            <v>6497</v>
          </cell>
        </row>
        <row r="6533">
          <cell r="G6533">
            <v>135923</v>
          </cell>
          <cell r="H6533">
            <v>6497</v>
          </cell>
        </row>
        <row r="6534">
          <cell r="G6534">
            <v>135923</v>
          </cell>
          <cell r="H6534">
            <v>6497</v>
          </cell>
        </row>
        <row r="6535">
          <cell r="G6535">
            <v>135923</v>
          </cell>
          <cell r="H6535">
            <v>6497</v>
          </cell>
        </row>
        <row r="6536">
          <cell r="G6536">
            <v>135923</v>
          </cell>
          <cell r="H6536">
            <v>6497</v>
          </cell>
        </row>
        <row r="6537">
          <cell r="G6537">
            <v>135923</v>
          </cell>
          <cell r="H6537">
            <v>6497</v>
          </cell>
        </row>
        <row r="6538">
          <cell r="G6538">
            <v>135923</v>
          </cell>
          <cell r="H6538">
            <v>6497</v>
          </cell>
        </row>
        <row r="6539">
          <cell r="G6539">
            <v>135923</v>
          </cell>
          <cell r="H6539">
            <v>6497</v>
          </cell>
        </row>
        <row r="6540">
          <cell r="G6540">
            <v>135923</v>
          </cell>
          <cell r="H6540">
            <v>6497</v>
          </cell>
        </row>
        <row r="6541">
          <cell r="G6541">
            <v>135923</v>
          </cell>
          <cell r="H6541">
            <v>6497</v>
          </cell>
        </row>
        <row r="6542">
          <cell r="G6542">
            <v>135923</v>
          </cell>
          <cell r="H6542">
            <v>6497</v>
          </cell>
        </row>
        <row r="6543">
          <cell r="G6543">
            <v>135923</v>
          </cell>
          <cell r="H6543">
            <v>6497</v>
          </cell>
        </row>
        <row r="6544">
          <cell r="G6544">
            <v>135923</v>
          </cell>
          <cell r="H6544">
            <v>6497</v>
          </cell>
        </row>
        <row r="6545">
          <cell r="G6545">
            <v>135923</v>
          </cell>
          <cell r="H6545">
            <v>6497</v>
          </cell>
        </row>
        <row r="6546">
          <cell r="G6546">
            <v>135923</v>
          </cell>
          <cell r="H6546">
            <v>6497</v>
          </cell>
        </row>
        <row r="6547">
          <cell r="G6547">
            <v>135923</v>
          </cell>
          <cell r="H6547">
            <v>6497</v>
          </cell>
        </row>
        <row r="6548">
          <cell r="G6548">
            <v>135923</v>
          </cell>
          <cell r="H6548">
            <v>6497</v>
          </cell>
        </row>
        <row r="6549">
          <cell r="G6549">
            <v>135923</v>
          </cell>
          <cell r="H6549">
            <v>6497</v>
          </cell>
        </row>
        <row r="6550">
          <cell r="G6550">
            <v>135923</v>
          </cell>
          <cell r="H6550">
            <v>6497</v>
          </cell>
        </row>
        <row r="6551">
          <cell r="G6551">
            <v>135923</v>
          </cell>
          <cell r="H6551">
            <v>6497</v>
          </cell>
        </row>
        <row r="6552">
          <cell r="G6552">
            <v>135923</v>
          </cell>
          <cell r="H6552">
            <v>6497</v>
          </cell>
        </row>
        <row r="6553">
          <cell r="G6553">
            <v>135923</v>
          </cell>
          <cell r="H6553">
            <v>6497</v>
          </cell>
        </row>
        <row r="6554">
          <cell r="G6554">
            <v>135923</v>
          </cell>
          <cell r="H6554">
            <v>6497</v>
          </cell>
        </row>
        <row r="6555">
          <cell r="G6555">
            <v>135923</v>
          </cell>
          <cell r="H6555">
            <v>6497</v>
          </cell>
        </row>
        <row r="6556">
          <cell r="G6556">
            <v>135923</v>
          </cell>
          <cell r="H6556">
            <v>6497</v>
          </cell>
        </row>
        <row r="6557">
          <cell r="G6557">
            <v>135923</v>
          </cell>
          <cell r="H6557">
            <v>6497</v>
          </cell>
        </row>
        <row r="6558">
          <cell r="G6558">
            <v>135923</v>
          </cell>
          <cell r="H6558">
            <v>6497</v>
          </cell>
        </row>
        <row r="6559">
          <cell r="G6559">
            <v>135923</v>
          </cell>
          <cell r="H6559">
            <v>6497</v>
          </cell>
        </row>
        <row r="6560">
          <cell r="G6560">
            <v>135923</v>
          </cell>
          <cell r="H6560">
            <v>6497</v>
          </cell>
        </row>
        <row r="6561">
          <cell r="G6561">
            <v>135923</v>
          </cell>
          <cell r="H6561">
            <v>6497</v>
          </cell>
        </row>
        <row r="6562">
          <cell r="G6562">
            <v>135668</v>
          </cell>
          <cell r="H6562">
            <v>6378</v>
          </cell>
        </row>
        <row r="6563">
          <cell r="G6563">
            <v>135668</v>
          </cell>
          <cell r="H6563">
            <v>6378</v>
          </cell>
        </row>
        <row r="6564">
          <cell r="G6564">
            <v>135668</v>
          </cell>
          <cell r="H6564">
            <v>6378</v>
          </cell>
        </row>
        <row r="6565">
          <cell r="G6565">
            <v>135668</v>
          </cell>
          <cell r="H6565">
            <v>6378</v>
          </cell>
        </row>
        <row r="6566">
          <cell r="G6566">
            <v>135668</v>
          </cell>
          <cell r="H6566">
            <v>6378</v>
          </cell>
        </row>
        <row r="6567">
          <cell r="G6567">
            <v>135668</v>
          </cell>
          <cell r="H6567">
            <v>6378</v>
          </cell>
        </row>
        <row r="6568">
          <cell r="G6568">
            <v>135668</v>
          </cell>
          <cell r="H6568">
            <v>6378</v>
          </cell>
        </row>
        <row r="6569">
          <cell r="G6569">
            <v>135668</v>
          </cell>
          <cell r="H6569">
            <v>6378</v>
          </cell>
        </row>
        <row r="6570">
          <cell r="G6570">
            <v>135668</v>
          </cell>
          <cell r="H6570">
            <v>6378</v>
          </cell>
        </row>
        <row r="6571">
          <cell r="G6571">
            <v>135668</v>
          </cell>
          <cell r="H6571">
            <v>6378</v>
          </cell>
        </row>
        <row r="6572">
          <cell r="G6572">
            <v>135668</v>
          </cell>
          <cell r="H6572">
            <v>6378</v>
          </cell>
        </row>
        <row r="6573">
          <cell r="G6573">
            <v>135668</v>
          </cell>
          <cell r="H6573">
            <v>6378</v>
          </cell>
        </row>
        <row r="6574">
          <cell r="G6574">
            <v>135668</v>
          </cell>
          <cell r="H6574">
            <v>6378</v>
          </cell>
        </row>
        <row r="6575">
          <cell r="G6575">
            <v>135668</v>
          </cell>
          <cell r="H6575">
            <v>6378</v>
          </cell>
        </row>
        <row r="6576">
          <cell r="G6576">
            <v>135668</v>
          </cell>
          <cell r="H6576">
            <v>6378</v>
          </cell>
        </row>
        <row r="6577">
          <cell r="G6577">
            <v>135668</v>
          </cell>
          <cell r="H6577">
            <v>6378</v>
          </cell>
        </row>
        <row r="6578">
          <cell r="G6578">
            <v>135668</v>
          </cell>
          <cell r="H6578">
            <v>6378</v>
          </cell>
        </row>
        <row r="6579">
          <cell r="G6579">
            <v>135668</v>
          </cell>
          <cell r="H6579">
            <v>6378</v>
          </cell>
        </row>
        <row r="6580">
          <cell r="G6580">
            <v>135668</v>
          </cell>
          <cell r="H6580">
            <v>6378</v>
          </cell>
        </row>
        <row r="6581">
          <cell r="G6581">
            <v>135668</v>
          </cell>
          <cell r="H6581">
            <v>6378</v>
          </cell>
        </row>
        <row r="6582">
          <cell r="G6582">
            <v>135668</v>
          </cell>
          <cell r="H6582">
            <v>6378</v>
          </cell>
        </row>
        <row r="6583">
          <cell r="G6583">
            <v>135668</v>
          </cell>
          <cell r="H6583">
            <v>6378</v>
          </cell>
        </row>
        <row r="6584">
          <cell r="G6584">
            <v>135668</v>
          </cell>
          <cell r="H6584">
            <v>6378</v>
          </cell>
        </row>
        <row r="6585">
          <cell r="G6585">
            <v>135668</v>
          </cell>
          <cell r="H6585">
            <v>6378</v>
          </cell>
        </row>
        <row r="6586">
          <cell r="G6586">
            <v>135668</v>
          </cell>
          <cell r="H6586">
            <v>6378</v>
          </cell>
        </row>
        <row r="6587">
          <cell r="G6587">
            <v>135668</v>
          </cell>
          <cell r="H6587">
            <v>6378</v>
          </cell>
        </row>
        <row r="6588">
          <cell r="G6588">
            <v>135668</v>
          </cell>
          <cell r="H6588">
            <v>6378</v>
          </cell>
        </row>
        <row r="6589">
          <cell r="G6589">
            <v>135668</v>
          </cell>
          <cell r="H6589">
            <v>6378</v>
          </cell>
        </row>
        <row r="6590">
          <cell r="G6590">
            <v>135668</v>
          </cell>
          <cell r="H6590">
            <v>6378</v>
          </cell>
        </row>
        <row r="6591">
          <cell r="G6591">
            <v>135668</v>
          </cell>
          <cell r="H6591">
            <v>6378</v>
          </cell>
        </row>
        <row r="6592">
          <cell r="G6592">
            <v>135668</v>
          </cell>
          <cell r="H6592">
            <v>6378</v>
          </cell>
        </row>
        <row r="6593">
          <cell r="G6593">
            <v>135668</v>
          </cell>
          <cell r="H6593">
            <v>6378</v>
          </cell>
        </row>
        <row r="6594">
          <cell r="G6594">
            <v>135668</v>
          </cell>
          <cell r="H6594">
            <v>6378</v>
          </cell>
        </row>
        <row r="6595">
          <cell r="G6595">
            <v>135668</v>
          </cell>
          <cell r="H6595">
            <v>6378</v>
          </cell>
        </row>
        <row r="6596">
          <cell r="G6596">
            <v>135668</v>
          </cell>
          <cell r="H6596">
            <v>6378</v>
          </cell>
        </row>
        <row r="6597">
          <cell r="G6597">
            <v>135668</v>
          </cell>
          <cell r="H6597">
            <v>6378</v>
          </cell>
        </row>
        <row r="6598">
          <cell r="G6598">
            <v>135668</v>
          </cell>
          <cell r="H6598">
            <v>6378</v>
          </cell>
        </row>
        <row r="6599">
          <cell r="G6599">
            <v>135669</v>
          </cell>
          <cell r="H6599">
            <v>6367</v>
          </cell>
        </row>
        <row r="6600">
          <cell r="G6600">
            <v>135669</v>
          </cell>
          <cell r="H6600">
            <v>6367</v>
          </cell>
        </row>
        <row r="6601">
          <cell r="G6601">
            <v>135669</v>
          </cell>
          <cell r="H6601">
            <v>6367</v>
          </cell>
        </row>
        <row r="6602">
          <cell r="G6602">
            <v>135669</v>
          </cell>
          <cell r="H6602">
            <v>6367</v>
          </cell>
        </row>
        <row r="6603">
          <cell r="G6603">
            <v>135669</v>
          </cell>
          <cell r="H6603">
            <v>6367</v>
          </cell>
        </row>
        <row r="6604">
          <cell r="G6604">
            <v>135669</v>
          </cell>
          <cell r="H6604">
            <v>6367</v>
          </cell>
        </row>
        <row r="6605">
          <cell r="G6605">
            <v>135669</v>
          </cell>
          <cell r="H6605">
            <v>6367</v>
          </cell>
        </row>
        <row r="6606">
          <cell r="G6606">
            <v>135669</v>
          </cell>
          <cell r="H6606">
            <v>6367</v>
          </cell>
        </row>
        <row r="6607">
          <cell r="G6607">
            <v>135669</v>
          </cell>
          <cell r="H6607">
            <v>6367</v>
          </cell>
        </row>
        <row r="6608">
          <cell r="G6608">
            <v>135669</v>
          </cell>
          <cell r="H6608">
            <v>6367</v>
          </cell>
        </row>
        <row r="6609">
          <cell r="G6609">
            <v>135669</v>
          </cell>
          <cell r="H6609">
            <v>6367</v>
          </cell>
        </row>
        <row r="6610">
          <cell r="G6610">
            <v>135669</v>
          </cell>
          <cell r="H6610">
            <v>6367</v>
          </cell>
        </row>
        <row r="6611">
          <cell r="G6611">
            <v>135669</v>
          </cell>
          <cell r="H6611">
            <v>6367</v>
          </cell>
        </row>
        <row r="6612">
          <cell r="G6612">
            <v>135669</v>
          </cell>
          <cell r="H6612">
            <v>6367</v>
          </cell>
        </row>
        <row r="6613">
          <cell r="G6613">
            <v>135669</v>
          </cell>
          <cell r="H6613">
            <v>6367</v>
          </cell>
        </row>
        <row r="6614">
          <cell r="G6614">
            <v>135669</v>
          </cell>
          <cell r="H6614">
            <v>6367</v>
          </cell>
        </row>
        <row r="6615">
          <cell r="G6615">
            <v>135669</v>
          </cell>
          <cell r="H6615">
            <v>6367</v>
          </cell>
        </row>
        <row r="6616">
          <cell r="G6616">
            <v>135669</v>
          </cell>
          <cell r="H6616">
            <v>6367</v>
          </cell>
        </row>
        <row r="6617">
          <cell r="G6617">
            <v>135669</v>
          </cell>
          <cell r="H6617">
            <v>6367</v>
          </cell>
        </row>
        <row r="6618">
          <cell r="G6618">
            <v>135669</v>
          </cell>
          <cell r="H6618">
            <v>6367</v>
          </cell>
        </row>
        <row r="6619">
          <cell r="G6619">
            <v>135669</v>
          </cell>
          <cell r="H6619">
            <v>6367</v>
          </cell>
        </row>
        <row r="6620">
          <cell r="G6620">
            <v>135669</v>
          </cell>
          <cell r="H6620">
            <v>6367</v>
          </cell>
        </row>
        <row r="6621">
          <cell r="G6621">
            <v>135669</v>
          </cell>
          <cell r="H6621">
            <v>6367</v>
          </cell>
        </row>
        <row r="6622">
          <cell r="G6622">
            <v>135669</v>
          </cell>
          <cell r="H6622">
            <v>6367</v>
          </cell>
        </row>
        <row r="6623">
          <cell r="G6623">
            <v>135669</v>
          </cell>
          <cell r="H6623">
            <v>6367</v>
          </cell>
        </row>
        <row r="6624">
          <cell r="G6624">
            <v>135669</v>
          </cell>
          <cell r="H6624">
            <v>6367</v>
          </cell>
        </row>
        <row r="6625">
          <cell r="G6625">
            <v>135669</v>
          </cell>
          <cell r="H6625">
            <v>6367</v>
          </cell>
        </row>
        <row r="6626">
          <cell r="G6626">
            <v>135669</v>
          </cell>
          <cell r="H6626">
            <v>6367</v>
          </cell>
        </row>
        <row r="6627">
          <cell r="G6627">
            <v>135669</v>
          </cell>
          <cell r="H6627">
            <v>6367</v>
          </cell>
        </row>
        <row r="6628">
          <cell r="G6628">
            <v>135669</v>
          </cell>
          <cell r="H6628">
            <v>6367</v>
          </cell>
        </row>
        <row r="6629">
          <cell r="G6629">
            <v>135669</v>
          </cell>
          <cell r="H6629">
            <v>6367</v>
          </cell>
        </row>
        <row r="6630">
          <cell r="G6630">
            <v>135669</v>
          </cell>
          <cell r="H6630">
            <v>6367</v>
          </cell>
        </row>
        <row r="6631">
          <cell r="G6631">
            <v>135669</v>
          </cell>
          <cell r="H6631">
            <v>6367</v>
          </cell>
        </row>
        <row r="6632">
          <cell r="G6632">
            <v>135669</v>
          </cell>
          <cell r="H6632">
            <v>6367</v>
          </cell>
        </row>
        <row r="6633">
          <cell r="G6633">
            <v>135669</v>
          </cell>
          <cell r="H6633">
            <v>6367</v>
          </cell>
        </row>
        <row r="6634">
          <cell r="G6634">
            <v>135669</v>
          </cell>
          <cell r="H6634">
            <v>6367</v>
          </cell>
        </row>
        <row r="6635">
          <cell r="G6635">
            <v>135669</v>
          </cell>
          <cell r="H6635">
            <v>6367</v>
          </cell>
        </row>
        <row r="6636">
          <cell r="G6636">
            <v>135669</v>
          </cell>
          <cell r="H6636">
            <v>6367</v>
          </cell>
        </row>
        <row r="6637">
          <cell r="G6637">
            <v>135669</v>
          </cell>
          <cell r="H6637">
            <v>6367</v>
          </cell>
        </row>
        <row r="6638">
          <cell r="G6638">
            <v>135669</v>
          </cell>
          <cell r="H6638">
            <v>6367</v>
          </cell>
        </row>
        <row r="6639">
          <cell r="G6639">
            <v>135669</v>
          </cell>
          <cell r="H6639">
            <v>6367</v>
          </cell>
        </row>
        <row r="6640">
          <cell r="G6640">
            <v>135669</v>
          </cell>
          <cell r="H6640">
            <v>6367</v>
          </cell>
        </row>
        <row r="6641">
          <cell r="G6641">
            <v>135669</v>
          </cell>
          <cell r="H6641">
            <v>6367</v>
          </cell>
        </row>
        <row r="6642">
          <cell r="G6642">
            <v>135669</v>
          </cell>
          <cell r="H6642">
            <v>6367</v>
          </cell>
        </row>
        <row r="6643">
          <cell r="G6643">
            <v>135669</v>
          </cell>
          <cell r="H6643">
            <v>6367</v>
          </cell>
        </row>
        <row r="6644">
          <cell r="G6644">
            <v>135669</v>
          </cell>
          <cell r="H6644">
            <v>6367</v>
          </cell>
        </row>
        <row r="6645">
          <cell r="G6645">
            <v>135669</v>
          </cell>
          <cell r="H6645">
            <v>6367</v>
          </cell>
        </row>
        <row r="6646">
          <cell r="G6646">
            <v>135669</v>
          </cell>
          <cell r="H6646">
            <v>6367</v>
          </cell>
        </row>
        <row r="6647">
          <cell r="G6647">
            <v>135669</v>
          </cell>
          <cell r="H6647">
            <v>6367</v>
          </cell>
        </row>
        <row r="6648">
          <cell r="G6648">
            <v>135669</v>
          </cell>
          <cell r="H6648">
            <v>6367</v>
          </cell>
        </row>
        <row r="6649">
          <cell r="G6649">
            <v>135669</v>
          </cell>
          <cell r="H6649">
            <v>6367</v>
          </cell>
        </row>
        <row r="6650">
          <cell r="G6650">
            <v>135669</v>
          </cell>
          <cell r="H6650">
            <v>6367</v>
          </cell>
        </row>
        <row r="6651">
          <cell r="G6651">
            <v>135669</v>
          </cell>
          <cell r="H6651">
            <v>6367</v>
          </cell>
        </row>
        <row r="6652">
          <cell r="G6652">
            <v>135669</v>
          </cell>
          <cell r="H6652">
            <v>6367</v>
          </cell>
        </row>
        <row r="6653">
          <cell r="G6653">
            <v>135669</v>
          </cell>
          <cell r="H6653">
            <v>6367</v>
          </cell>
        </row>
        <row r="6654">
          <cell r="G6654">
            <v>135669</v>
          </cell>
          <cell r="H6654">
            <v>6367</v>
          </cell>
        </row>
        <row r="6655">
          <cell r="G6655">
            <v>135669</v>
          </cell>
          <cell r="H6655">
            <v>6367</v>
          </cell>
        </row>
        <row r="6656">
          <cell r="G6656">
            <v>135669</v>
          </cell>
          <cell r="H6656">
            <v>6367</v>
          </cell>
        </row>
        <row r="6657">
          <cell r="G6657">
            <v>135669</v>
          </cell>
          <cell r="H6657">
            <v>6367</v>
          </cell>
        </row>
        <row r="6658">
          <cell r="G6658">
            <v>135669</v>
          </cell>
          <cell r="H6658">
            <v>6367</v>
          </cell>
        </row>
        <row r="6659">
          <cell r="G6659">
            <v>135669</v>
          </cell>
          <cell r="H6659">
            <v>6367</v>
          </cell>
        </row>
        <row r="6660">
          <cell r="G6660">
            <v>135669</v>
          </cell>
          <cell r="H6660">
            <v>6367</v>
          </cell>
        </row>
        <row r="6661">
          <cell r="G6661">
            <v>135669</v>
          </cell>
          <cell r="H6661">
            <v>6367</v>
          </cell>
        </row>
        <row r="6662">
          <cell r="G6662">
            <v>135669</v>
          </cell>
          <cell r="H6662">
            <v>6367</v>
          </cell>
        </row>
        <row r="6663">
          <cell r="G6663">
            <v>135669</v>
          </cell>
          <cell r="H6663">
            <v>6367</v>
          </cell>
        </row>
        <row r="6664">
          <cell r="G6664">
            <v>135669</v>
          </cell>
          <cell r="H6664">
            <v>6367</v>
          </cell>
        </row>
        <row r="6665">
          <cell r="G6665">
            <v>135669</v>
          </cell>
          <cell r="H6665">
            <v>6367</v>
          </cell>
        </row>
        <row r="6666">
          <cell r="G6666">
            <v>135669</v>
          </cell>
          <cell r="H6666">
            <v>6367</v>
          </cell>
        </row>
        <row r="6667">
          <cell r="G6667">
            <v>135669</v>
          </cell>
          <cell r="H6667">
            <v>6367</v>
          </cell>
        </row>
        <row r="6668">
          <cell r="G6668">
            <v>135669</v>
          </cell>
          <cell r="H6668">
            <v>6367</v>
          </cell>
        </row>
        <row r="6669">
          <cell r="G6669">
            <v>135669</v>
          </cell>
          <cell r="H6669">
            <v>6367</v>
          </cell>
        </row>
        <row r="6670">
          <cell r="G6670">
            <v>135669</v>
          </cell>
          <cell r="H6670">
            <v>6367</v>
          </cell>
        </row>
        <row r="6671">
          <cell r="G6671">
            <v>135669</v>
          </cell>
          <cell r="H6671">
            <v>6367</v>
          </cell>
        </row>
        <row r="6672">
          <cell r="G6672">
            <v>135669</v>
          </cell>
          <cell r="H6672">
            <v>6367</v>
          </cell>
        </row>
        <row r="6673">
          <cell r="G6673">
            <v>135669</v>
          </cell>
          <cell r="H6673">
            <v>6367</v>
          </cell>
        </row>
        <row r="6674">
          <cell r="G6674">
            <v>135669</v>
          </cell>
          <cell r="H6674">
            <v>6367</v>
          </cell>
        </row>
        <row r="6675">
          <cell r="G6675">
            <v>135669</v>
          </cell>
          <cell r="H6675">
            <v>6367</v>
          </cell>
        </row>
        <row r="6676">
          <cell r="G6676">
            <v>135669</v>
          </cell>
          <cell r="H6676">
            <v>6367</v>
          </cell>
        </row>
        <row r="6677">
          <cell r="G6677">
            <v>135669</v>
          </cell>
          <cell r="H6677">
            <v>6367</v>
          </cell>
        </row>
        <row r="6678">
          <cell r="G6678">
            <v>135669</v>
          </cell>
          <cell r="H6678">
            <v>6367</v>
          </cell>
        </row>
        <row r="6679">
          <cell r="G6679">
            <v>135669</v>
          </cell>
          <cell r="H6679">
            <v>6367</v>
          </cell>
        </row>
        <row r="6680">
          <cell r="G6680">
            <v>135669</v>
          </cell>
          <cell r="H6680">
            <v>6367</v>
          </cell>
        </row>
        <row r="6681">
          <cell r="G6681">
            <v>135669</v>
          </cell>
          <cell r="H6681">
            <v>6367</v>
          </cell>
        </row>
        <row r="6682">
          <cell r="G6682">
            <v>135669</v>
          </cell>
          <cell r="H6682">
            <v>6367</v>
          </cell>
        </row>
        <row r="6683">
          <cell r="G6683">
            <v>135669</v>
          </cell>
          <cell r="H6683">
            <v>6367</v>
          </cell>
        </row>
        <row r="6684">
          <cell r="G6684">
            <v>135669</v>
          </cell>
          <cell r="H6684">
            <v>6367</v>
          </cell>
        </row>
        <row r="6685">
          <cell r="G6685">
            <v>135669</v>
          </cell>
          <cell r="H6685">
            <v>6367</v>
          </cell>
        </row>
        <row r="6686">
          <cell r="G6686">
            <v>135669</v>
          </cell>
          <cell r="H6686">
            <v>6367</v>
          </cell>
        </row>
        <row r="6687">
          <cell r="G6687">
            <v>135669</v>
          </cell>
          <cell r="H6687">
            <v>6367</v>
          </cell>
        </row>
        <row r="6688">
          <cell r="G6688">
            <v>135669</v>
          </cell>
          <cell r="H6688">
            <v>6367</v>
          </cell>
        </row>
        <row r="6689">
          <cell r="G6689">
            <v>135669</v>
          </cell>
          <cell r="H6689">
            <v>6367</v>
          </cell>
        </row>
        <row r="6690">
          <cell r="G6690">
            <v>135669</v>
          </cell>
          <cell r="H6690">
            <v>6367</v>
          </cell>
        </row>
        <row r="6691">
          <cell r="G6691">
            <v>135669</v>
          </cell>
          <cell r="H6691">
            <v>6367</v>
          </cell>
        </row>
        <row r="6692">
          <cell r="G6692">
            <v>135669</v>
          </cell>
          <cell r="H6692">
            <v>6367</v>
          </cell>
        </row>
        <row r="6693">
          <cell r="G6693">
            <v>135669</v>
          </cell>
          <cell r="H6693">
            <v>6367</v>
          </cell>
        </row>
        <row r="6694">
          <cell r="G6694">
            <v>135669</v>
          </cell>
          <cell r="H6694">
            <v>6367</v>
          </cell>
        </row>
        <row r="6695">
          <cell r="G6695">
            <v>135669</v>
          </cell>
          <cell r="H6695">
            <v>6367</v>
          </cell>
        </row>
        <row r="6696">
          <cell r="G6696">
            <v>135669</v>
          </cell>
          <cell r="H6696">
            <v>6367</v>
          </cell>
        </row>
        <row r="6697">
          <cell r="G6697">
            <v>135669</v>
          </cell>
          <cell r="H6697">
            <v>6367</v>
          </cell>
        </row>
        <row r="6698">
          <cell r="G6698">
            <v>135669</v>
          </cell>
          <cell r="H6698">
            <v>6367</v>
          </cell>
        </row>
        <row r="6699">
          <cell r="G6699">
            <v>135669</v>
          </cell>
          <cell r="H6699">
            <v>6367</v>
          </cell>
        </row>
        <row r="6700">
          <cell r="G6700">
            <v>135669</v>
          </cell>
          <cell r="H6700">
            <v>6367</v>
          </cell>
        </row>
        <row r="6701">
          <cell r="G6701">
            <v>135669</v>
          </cell>
          <cell r="H6701">
            <v>6367</v>
          </cell>
        </row>
        <row r="6702">
          <cell r="G6702">
            <v>135669</v>
          </cell>
          <cell r="H6702">
            <v>6367</v>
          </cell>
        </row>
        <row r="6703">
          <cell r="G6703">
            <v>135669</v>
          </cell>
          <cell r="H6703">
            <v>6367</v>
          </cell>
        </row>
        <row r="6704">
          <cell r="G6704">
            <v>135669</v>
          </cell>
          <cell r="H6704">
            <v>6367</v>
          </cell>
        </row>
        <row r="6705">
          <cell r="G6705">
            <v>135669</v>
          </cell>
          <cell r="H6705">
            <v>6367</v>
          </cell>
        </row>
        <row r="6706">
          <cell r="G6706">
            <v>135669</v>
          </cell>
          <cell r="H6706">
            <v>6367</v>
          </cell>
        </row>
        <row r="6707">
          <cell r="G6707">
            <v>135669</v>
          </cell>
          <cell r="H6707">
            <v>6367</v>
          </cell>
        </row>
        <row r="6708">
          <cell r="G6708">
            <v>135669</v>
          </cell>
          <cell r="H6708">
            <v>6367</v>
          </cell>
        </row>
        <row r="6709">
          <cell r="G6709">
            <v>135669</v>
          </cell>
          <cell r="H6709">
            <v>6367</v>
          </cell>
        </row>
        <row r="6710">
          <cell r="G6710">
            <v>135669</v>
          </cell>
          <cell r="H6710">
            <v>6367</v>
          </cell>
        </row>
        <row r="6711">
          <cell r="G6711">
            <v>135669</v>
          </cell>
          <cell r="H6711">
            <v>6367</v>
          </cell>
        </row>
        <row r="6712">
          <cell r="G6712">
            <v>135669</v>
          </cell>
          <cell r="H6712">
            <v>6367</v>
          </cell>
        </row>
        <row r="6713">
          <cell r="G6713">
            <v>135669</v>
          </cell>
          <cell r="H6713">
            <v>6367</v>
          </cell>
        </row>
        <row r="6714">
          <cell r="G6714">
            <v>135669</v>
          </cell>
          <cell r="H6714">
            <v>6367</v>
          </cell>
        </row>
        <row r="6715">
          <cell r="G6715">
            <v>135669</v>
          </cell>
          <cell r="H6715">
            <v>6367</v>
          </cell>
        </row>
        <row r="6716">
          <cell r="G6716">
            <v>135669</v>
          </cell>
          <cell r="H6716">
            <v>6367</v>
          </cell>
        </row>
        <row r="6717">
          <cell r="G6717">
            <v>135669</v>
          </cell>
          <cell r="H6717">
            <v>6367</v>
          </cell>
        </row>
        <row r="6718">
          <cell r="G6718">
            <v>135669</v>
          </cell>
          <cell r="H6718">
            <v>6367</v>
          </cell>
        </row>
        <row r="6719">
          <cell r="G6719">
            <v>135669</v>
          </cell>
          <cell r="H6719">
            <v>6367</v>
          </cell>
        </row>
        <row r="6720">
          <cell r="G6720">
            <v>135669</v>
          </cell>
          <cell r="H6720">
            <v>6367</v>
          </cell>
        </row>
        <row r="6721">
          <cell r="G6721">
            <v>135669</v>
          </cell>
          <cell r="H6721">
            <v>6367</v>
          </cell>
        </row>
        <row r="6722">
          <cell r="G6722">
            <v>135669</v>
          </cell>
          <cell r="H6722">
            <v>6367</v>
          </cell>
        </row>
        <row r="6723">
          <cell r="G6723">
            <v>135669</v>
          </cell>
          <cell r="H6723">
            <v>6367</v>
          </cell>
        </row>
        <row r="6724">
          <cell r="G6724">
            <v>135669</v>
          </cell>
          <cell r="H6724">
            <v>6367</v>
          </cell>
        </row>
        <row r="6725">
          <cell r="G6725">
            <v>135669</v>
          </cell>
          <cell r="H6725">
            <v>6367</v>
          </cell>
        </row>
        <row r="6726">
          <cell r="G6726">
            <v>135669</v>
          </cell>
          <cell r="H6726">
            <v>6367</v>
          </cell>
        </row>
        <row r="6727">
          <cell r="G6727">
            <v>135669</v>
          </cell>
          <cell r="H6727">
            <v>6367</v>
          </cell>
        </row>
        <row r="6728">
          <cell r="G6728">
            <v>135669</v>
          </cell>
          <cell r="H6728">
            <v>6367</v>
          </cell>
        </row>
        <row r="6729">
          <cell r="G6729">
            <v>135669</v>
          </cell>
          <cell r="H6729">
            <v>6367</v>
          </cell>
        </row>
        <row r="6730">
          <cell r="G6730">
            <v>135669</v>
          </cell>
          <cell r="H6730">
            <v>6367</v>
          </cell>
        </row>
        <row r="6731">
          <cell r="G6731">
            <v>135669</v>
          </cell>
          <cell r="H6731">
            <v>6367</v>
          </cell>
        </row>
        <row r="6732">
          <cell r="G6732">
            <v>135669</v>
          </cell>
          <cell r="H6732">
            <v>6367</v>
          </cell>
        </row>
        <row r="6733">
          <cell r="G6733">
            <v>135669</v>
          </cell>
          <cell r="H6733">
            <v>6367</v>
          </cell>
        </row>
        <row r="6734">
          <cell r="G6734">
            <v>135669</v>
          </cell>
          <cell r="H6734">
            <v>6367</v>
          </cell>
        </row>
        <row r="6735">
          <cell r="G6735">
            <v>135669</v>
          </cell>
          <cell r="H6735">
            <v>6367</v>
          </cell>
        </row>
        <row r="6736">
          <cell r="G6736">
            <v>135669</v>
          </cell>
          <cell r="H6736">
            <v>6367</v>
          </cell>
        </row>
        <row r="6737">
          <cell r="G6737">
            <v>135669</v>
          </cell>
          <cell r="H6737">
            <v>6367</v>
          </cell>
        </row>
        <row r="6738">
          <cell r="G6738">
            <v>135669</v>
          </cell>
          <cell r="H6738">
            <v>6367</v>
          </cell>
        </row>
        <row r="6739">
          <cell r="G6739">
            <v>135669</v>
          </cell>
          <cell r="H6739">
            <v>6367</v>
          </cell>
        </row>
        <row r="6740">
          <cell r="G6740">
            <v>135669</v>
          </cell>
          <cell r="H6740">
            <v>6367</v>
          </cell>
        </row>
        <row r="6741">
          <cell r="G6741">
            <v>135669</v>
          </cell>
          <cell r="H6741">
            <v>6367</v>
          </cell>
        </row>
        <row r="6742">
          <cell r="G6742">
            <v>135669</v>
          </cell>
          <cell r="H6742">
            <v>6367</v>
          </cell>
        </row>
        <row r="6743">
          <cell r="G6743">
            <v>135669</v>
          </cell>
          <cell r="H6743">
            <v>6367</v>
          </cell>
        </row>
        <row r="6744">
          <cell r="G6744">
            <v>135669</v>
          </cell>
          <cell r="H6744">
            <v>6367</v>
          </cell>
        </row>
        <row r="6745">
          <cell r="G6745">
            <v>135669</v>
          </cell>
          <cell r="H6745">
            <v>6367</v>
          </cell>
        </row>
        <row r="6746">
          <cell r="G6746">
            <v>135669</v>
          </cell>
          <cell r="H6746">
            <v>6367</v>
          </cell>
        </row>
        <row r="6747">
          <cell r="G6747">
            <v>135669</v>
          </cell>
          <cell r="H6747">
            <v>6367</v>
          </cell>
        </row>
        <row r="6748">
          <cell r="G6748">
            <v>135669</v>
          </cell>
          <cell r="H6748">
            <v>6367</v>
          </cell>
        </row>
        <row r="6749">
          <cell r="G6749">
            <v>135669</v>
          </cell>
          <cell r="H6749">
            <v>6367</v>
          </cell>
        </row>
        <row r="6750">
          <cell r="G6750">
            <v>135669</v>
          </cell>
          <cell r="H6750">
            <v>6367</v>
          </cell>
        </row>
        <row r="6751">
          <cell r="G6751">
            <v>135669</v>
          </cell>
          <cell r="H6751">
            <v>6367</v>
          </cell>
        </row>
        <row r="6752">
          <cell r="G6752">
            <v>135669</v>
          </cell>
          <cell r="H6752">
            <v>6367</v>
          </cell>
        </row>
        <row r="6753">
          <cell r="G6753">
            <v>135669</v>
          </cell>
          <cell r="H6753">
            <v>6367</v>
          </cell>
        </row>
        <row r="6754">
          <cell r="G6754">
            <v>135669</v>
          </cell>
          <cell r="H6754">
            <v>6367</v>
          </cell>
        </row>
        <row r="6755">
          <cell r="G6755">
            <v>135669</v>
          </cell>
          <cell r="H6755">
            <v>6367</v>
          </cell>
        </row>
        <row r="6756">
          <cell r="G6756">
            <v>135669</v>
          </cell>
          <cell r="H6756">
            <v>6367</v>
          </cell>
        </row>
        <row r="6757">
          <cell r="G6757">
            <v>135669</v>
          </cell>
          <cell r="H6757">
            <v>6367</v>
          </cell>
        </row>
        <row r="6758">
          <cell r="G6758">
            <v>135669</v>
          </cell>
          <cell r="H6758">
            <v>6367</v>
          </cell>
        </row>
        <row r="6759">
          <cell r="G6759">
            <v>135669</v>
          </cell>
          <cell r="H6759">
            <v>6367</v>
          </cell>
        </row>
        <row r="6760">
          <cell r="G6760">
            <v>135669</v>
          </cell>
          <cell r="H6760">
            <v>6367</v>
          </cell>
        </row>
        <row r="6761">
          <cell r="G6761">
            <v>135669</v>
          </cell>
          <cell r="H6761">
            <v>6367</v>
          </cell>
        </row>
        <row r="6762">
          <cell r="G6762">
            <v>135669</v>
          </cell>
          <cell r="H6762">
            <v>6367</v>
          </cell>
        </row>
        <row r="6763">
          <cell r="G6763">
            <v>135697</v>
          </cell>
          <cell r="H6763">
            <v>6484</v>
          </cell>
        </row>
        <row r="6764">
          <cell r="G6764">
            <v>135697</v>
          </cell>
          <cell r="H6764">
            <v>6484</v>
          </cell>
        </row>
        <row r="6765">
          <cell r="G6765">
            <v>135697</v>
          </cell>
          <cell r="H6765">
            <v>6484</v>
          </cell>
        </row>
        <row r="6766">
          <cell r="G6766">
            <v>135697</v>
          </cell>
          <cell r="H6766">
            <v>6484</v>
          </cell>
        </row>
        <row r="6767">
          <cell r="G6767">
            <v>135697</v>
          </cell>
          <cell r="H6767">
            <v>6484</v>
          </cell>
        </row>
        <row r="6768">
          <cell r="G6768">
            <v>135697</v>
          </cell>
          <cell r="H6768">
            <v>6484</v>
          </cell>
        </row>
        <row r="6769">
          <cell r="G6769">
            <v>135697</v>
          </cell>
          <cell r="H6769">
            <v>6484</v>
          </cell>
        </row>
        <row r="6770">
          <cell r="G6770">
            <v>135697</v>
          </cell>
          <cell r="H6770">
            <v>6484</v>
          </cell>
        </row>
        <row r="6771">
          <cell r="G6771">
            <v>135697</v>
          </cell>
          <cell r="H6771">
            <v>6484</v>
          </cell>
        </row>
        <row r="6772">
          <cell r="G6772">
            <v>135697</v>
          </cell>
          <cell r="H6772">
            <v>6484</v>
          </cell>
        </row>
        <row r="6773">
          <cell r="G6773">
            <v>135697</v>
          </cell>
          <cell r="H6773">
            <v>6484</v>
          </cell>
        </row>
        <row r="6774">
          <cell r="G6774">
            <v>135697</v>
          </cell>
          <cell r="H6774">
            <v>6484</v>
          </cell>
        </row>
        <row r="6775">
          <cell r="G6775">
            <v>135697</v>
          </cell>
          <cell r="H6775">
            <v>6484</v>
          </cell>
        </row>
        <row r="6776">
          <cell r="G6776">
            <v>135697</v>
          </cell>
          <cell r="H6776">
            <v>6484</v>
          </cell>
        </row>
        <row r="6777">
          <cell r="G6777">
            <v>135697</v>
          </cell>
          <cell r="H6777">
            <v>6484</v>
          </cell>
        </row>
        <row r="6778">
          <cell r="G6778">
            <v>135697</v>
          </cell>
          <cell r="H6778">
            <v>6484</v>
          </cell>
        </row>
        <row r="6779">
          <cell r="G6779">
            <v>135697</v>
          </cell>
          <cell r="H6779">
            <v>6484</v>
          </cell>
        </row>
        <row r="6780">
          <cell r="G6780">
            <v>135697</v>
          </cell>
          <cell r="H6780">
            <v>6484</v>
          </cell>
        </row>
        <row r="6781">
          <cell r="G6781">
            <v>135697</v>
          </cell>
          <cell r="H6781">
            <v>6484</v>
          </cell>
        </row>
        <row r="6782">
          <cell r="G6782">
            <v>135697</v>
          </cell>
          <cell r="H6782">
            <v>6484</v>
          </cell>
        </row>
        <row r="6783">
          <cell r="G6783">
            <v>135697</v>
          </cell>
          <cell r="H6783">
            <v>6484</v>
          </cell>
        </row>
        <row r="6784">
          <cell r="G6784">
            <v>135697</v>
          </cell>
          <cell r="H6784">
            <v>6484</v>
          </cell>
        </row>
        <row r="6785">
          <cell r="G6785">
            <v>135697</v>
          </cell>
          <cell r="H6785">
            <v>6484</v>
          </cell>
        </row>
        <row r="6786">
          <cell r="G6786">
            <v>135697</v>
          </cell>
          <cell r="H6786">
            <v>6484</v>
          </cell>
        </row>
        <row r="6787">
          <cell r="G6787">
            <v>135697</v>
          </cell>
          <cell r="H6787">
            <v>6484</v>
          </cell>
        </row>
        <row r="6788">
          <cell r="G6788">
            <v>135697</v>
          </cell>
          <cell r="H6788">
            <v>6484</v>
          </cell>
        </row>
        <row r="6789">
          <cell r="G6789">
            <v>135697</v>
          </cell>
          <cell r="H6789">
            <v>6484</v>
          </cell>
        </row>
        <row r="6790">
          <cell r="G6790">
            <v>135697</v>
          </cell>
          <cell r="H6790">
            <v>6484</v>
          </cell>
        </row>
        <row r="6791">
          <cell r="G6791">
            <v>135697</v>
          </cell>
          <cell r="H6791">
            <v>6484</v>
          </cell>
        </row>
        <row r="6792">
          <cell r="G6792">
            <v>135697</v>
          </cell>
          <cell r="H6792">
            <v>6484</v>
          </cell>
        </row>
        <row r="6793">
          <cell r="G6793">
            <v>135697</v>
          </cell>
          <cell r="H6793">
            <v>6484</v>
          </cell>
        </row>
        <row r="6794">
          <cell r="G6794">
            <v>135697</v>
          </cell>
          <cell r="H6794">
            <v>6484</v>
          </cell>
        </row>
        <row r="6795">
          <cell r="G6795">
            <v>135697</v>
          </cell>
          <cell r="H6795">
            <v>6484</v>
          </cell>
        </row>
        <row r="6796">
          <cell r="G6796">
            <v>135697</v>
          </cell>
          <cell r="H6796">
            <v>6484</v>
          </cell>
        </row>
        <row r="6797">
          <cell r="G6797">
            <v>135697</v>
          </cell>
          <cell r="H6797">
            <v>6484</v>
          </cell>
        </row>
        <row r="6798">
          <cell r="G6798">
            <v>135697</v>
          </cell>
          <cell r="H6798">
            <v>6484</v>
          </cell>
        </row>
        <row r="6799">
          <cell r="G6799">
            <v>135697</v>
          </cell>
          <cell r="H6799">
            <v>6484</v>
          </cell>
        </row>
        <row r="6800">
          <cell r="G6800">
            <v>135697</v>
          </cell>
          <cell r="H6800">
            <v>6484</v>
          </cell>
        </row>
        <row r="6801">
          <cell r="G6801">
            <v>135697</v>
          </cell>
          <cell r="H6801">
            <v>6484</v>
          </cell>
        </row>
        <row r="6802">
          <cell r="G6802">
            <v>135697</v>
          </cell>
          <cell r="H6802">
            <v>6484</v>
          </cell>
        </row>
        <row r="6803">
          <cell r="G6803">
            <v>135697</v>
          </cell>
          <cell r="H6803">
            <v>6484</v>
          </cell>
        </row>
        <row r="6804">
          <cell r="G6804">
            <v>135697</v>
          </cell>
          <cell r="H6804">
            <v>6484</v>
          </cell>
        </row>
        <row r="6805">
          <cell r="G6805">
            <v>135697</v>
          </cell>
          <cell r="H6805">
            <v>6484</v>
          </cell>
        </row>
        <row r="6806">
          <cell r="G6806">
            <v>135697</v>
          </cell>
          <cell r="H6806">
            <v>6484</v>
          </cell>
        </row>
        <row r="6807">
          <cell r="G6807">
            <v>135697</v>
          </cell>
          <cell r="H6807">
            <v>6484</v>
          </cell>
        </row>
        <row r="6808">
          <cell r="G6808">
            <v>135697</v>
          </cell>
          <cell r="H6808">
            <v>6484</v>
          </cell>
        </row>
        <row r="6809">
          <cell r="G6809">
            <v>135697</v>
          </cell>
          <cell r="H6809">
            <v>6484</v>
          </cell>
        </row>
        <row r="6810">
          <cell r="G6810">
            <v>135697</v>
          </cell>
          <cell r="H6810">
            <v>6484</v>
          </cell>
        </row>
        <row r="6811">
          <cell r="G6811">
            <v>135697</v>
          </cell>
          <cell r="H6811">
            <v>6484</v>
          </cell>
        </row>
        <row r="6812">
          <cell r="G6812">
            <v>135697</v>
          </cell>
          <cell r="H6812">
            <v>6484</v>
          </cell>
        </row>
        <row r="6813">
          <cell r="G6813">
            <v>135697</v>
          </cell>
          <cell r="H6813">
            <v>6484</v>
          </cell>
        </row>
        <row r="6814">
          <cell r="G6814">
            <v>135670</v>
          </cell>
          <cell r="H6814">
            <v>6369</v>
          </cell>
        </row>
        <row r="6815">
          <cell r="G6815">
            <v>135670</v>
          </cell>
          <cell r="H6815">
            <v>6369</v>
          </cell>
        </row>
        <row r="6816">
          <cell r="G6816">
            <v>135670</v>
          </cell>
          <cell r="H6816">
            <v>6369</v>
          </cell>
        </row>
        <row r="6817">
          <cell r="G6817">
            <v>135670</v>
          </cell>
          <cell r="H6817">
            <v>6369</v>
          </cell>
        </row>
        <row r="6818">
          <cell r="G6818">
            <v>135670</v>
          </cell>
          <cell r="H6818">
            <v>6369</v>
          </cell>
        </row>
        <row r="6819">
          <cell r="G6819">
            <v>135670</v>
          </cell>
          <cell r="H6819">
            <v>6369</v>
          </cell>
        </row>
        <row r="6820">
          <cell r="G6820">
            <v>135670</v>
          </cell>
          <cell r="H6820">
            <v>6369</v>
          </cell>
        </row>
        <row r="6821">
          <cell r="G6821">
            <v>135670</v>
          </cell>
          <cell r="H6821">
            <v>6369</v>
          </cell>
        </row>
        <row r="6822">
          <cell r="G6822">
            <v>135670</v>
          </cell>
          <cell r="H6822">
            <v>6369</v>
          </cell>
        </row>
        <row r="6823">
          <cell r="G6823">
            <v>135670</v>
          </cell>
          <cell r="H6823">
            <v>6369</v>
          </cell>
        </row>
        <row r="6824">
          <cell r="G6824">
            <v>135670</v>
          </cell>
          <cell r="H6824">
            <v>6369</v>
          </cell>
        </row>
        <row r="6825">
          <cell r="G6825">
            <v>135670</v>
          </cell>
          <cell r="H6825">
            <v>6369</v>
          </cell>
        </row>
        <row r="6826">
          <cell r="G6826">
            <v>135670</v>
          </cell>
          <cell r="H6826">
            <v>6369</v>
          </cell>
        </row>
        <row r="6827">
          <cell r="G6827">
            <v>135670</v>
          </cell>
          <cell r="H6827">
            <v>6369</v>
          </cell>
        </row>
        <row r="6828">
          <cell r="G6828">
            <v>135670</v>
          </cell>
          <cell r="H6828">
            <v>6369</v>
          </cell>
        </row>
        <row r="6829">
          <cell r="G6829">
            <v>135670</v>
          </cell>
          <cell r="H6829">
            <v>6369</v>
          </cell>
        </row>
        <row r="6830">
          <cell r="G6830">
            <v>135670</v>
          </cell>
          <cell r="H6830">
            <v>6369</v>
          </cell>
        </row>
        <row r="6831">
          <cell r="G6831">
            <v>135670</v>
          </cell>
          <cell r="H6831">
            <v>6369</v>
          </cell>
        </row>
        <row r="6832">
          <cell r="G6832">
            <v>135670</v>
          </cell>
          <cell r="H6832">
            <v>6369</v>
          </cell>
        </row>
        <row r="6833">
          <cell r="G6833">
            <v>135670</v>
          </cell>
          <cell r="H6833">
            <v>6369</v>
          </cell>
        </row>
        <row r="6834">
          <cell r="G6834">
            <v>135670</v>
          </cell>
          <cell r="H6834">
            <v>6369</v>
          </cell>
        </row>
        <row r="6835">
          <cell r="G6835">
            <v>135670</v>
          </cell>
          <cell r="H6835">
            <v>6369</v>
          </cell>
        </row>
        <row r="6836">
          <cell r="G6836">
            <v>135670</v>
          </cell>
          <cell r="H6836">
            <v>6369</v>
          </cell>
        </row>
        <row r="6837">
          <cell r="G6837">
            <v>135670</v>
          </cell>
          <cell r="H6837">
            <v>6369</v>
          </cell>
        </row>
        <row r="6838">
          <cell r="G6838">
            <v>135670</v>
          </cell>
          <cell r="H6838">
            <v>6369</v>
          </cell>
        </row>
        <row r="6839">
          <cell r="G6839">
            <v>135670</v>
          </cell>
          <cell r="H6839">
            <v>6369</v>
          </cell>
        </row>
        <row r="6840">
          <cell r="G6840">
            <v>135670</v>
          </cell>
          <cell r="H6840">
            <v>6369</v>
          </cell>
        </row>
        <row r="6841">
          <cell r="G6841">
            <v>135670</v>
          </cell>
          <cell r="H6841">
            <v>6369</v>
          </cell>
        </row>
        <row r="6842">
          <cell r="G6842">
            <v>135670</v>
          </cell>
          <cell r="H6842">
            <v>6369</v>
          </cell>
        </row>
        <row r="6843">
          <cell r="G6843">
            <v>135670</v>
          </cell>
          <cell r="H6843">
            <v>6369</v>
          </cell>
        </row>
        <row r="6844">
          <cell r="G6844">
            <v>135670</v>
          </cell>
          <cell r="H6844">
            <v>6369</v>
          </cell>
        </row>
        <row r="6845">
          <cell r="G6845">
            <v>135670</v>
          </cell>
          <cell r="H6845">
            <v>6369</v>
          </cell>
        </row>
        <row r="6846">
          <cell r="G6846">
            <v>135670</v>
          </cell>
          <cell r="H6846">
            <v>6369</v>
          </cell>
        </row>
        <row r="6847">
          <cell r="G6847">
            <v>135670</v>
          </cell>
          <cell r="H6847">
            <v>6369</v>
          </cell>
        </row>
        <row r="6848">
          <cell r="G6848">
            <v>135670</v>
          </cell>
          <cell r="H6848">
            <v>6369</v>
          </cell>
        </row>
        <row r="6849">
          <cell r="G6849">
            <v>135670</v>
          </cell>
          <cell r="H6849">
            <v>6369</v>
          </cell>
        </row>
        <row r="6850">
          <cell r="G6850">
            <v>135670</v>
          </cell>
          <cell r="H6850">
            <v>6369</v>
          </cell>
        </row>
        <row r="6851">
          <cell r="G6851">
            <v>135671</v>
          </cell>
          <cell r="H6851">
            <v>6406</v>
          </cell>
        </row>
        <row r="6852">
          <cell r="G6852">
            <v>135671</v>
          </cell>
          <cell r="H6852">
            <v>6406</v>
          </cell>
        </row>
        <row r="6853">
          <cell r="G6853">
            <v>135671</v>
          </cell>
          <cell r="H6853">
            <v>6406</v>
          </cell>
        </row>
        <row r="6854">
          <cell r="G6854">
            <v>135671</v>
          </cell>
          <cell r="H6854">
            <v>6406</v>
          </cell>
        </row>
        <row r="6855">
          <cell r="G6855">
            <v>135671</v>
          </cell>
          <cell r="H6855">
            <v>6406</v>
          </cell>
        </row>
        <row r="6856">
          <cell r="G6856">
            <v>135671</v>
          </cell>
          <cell r="H6856">
            <v>6406</v>
          </cell>
        </row>
        <row r="6857">
          <cell r="G6857">
            <v>135671</v>
          </cell>
          <cell r="H6857">
            <v>6406</v>
          </cell>
        </row>
        <row r="6858">
          <cell r="G6858">
            <v>135671</v>
          </cell>
          <cell r="H6858">
            <v>6406</v>
          </cell>
        </row>
        <row r="6859">
          <cell r="G6859">
            <v>135671</v>
          </cell>
          <cell r="H6859">
            <v>6406</v>
          </cell>
        </row>
        <row r="6860">
          <cell r="G6860">
            <v>135671</v>
          </cell>
          <cell r="H6860">
            <v>6406</v>
          </cell>
        </row>
        <row r="6861">
          <cell r="G6861">
            <v>135671</v>
          </cell>
          <cell r="H6861">
            <v>6406</v>
          </cell>
        </row>
        <row r="6862">
          <cell r="G6862">
            <v>135671</v>
          </cell>
          <cell r="H6862">
            <v>6406</v>
          </cell>
        </row>
        <row r="6863">
          <cell r="G6863">
            <v>135671</v>
          </cell>
          <cell r="H6863">
            <v>6406</v>
          </cell>
        </row>
        <row r="6864">
          <cell r="G6864">
            <v>135671</v>
          </cell>
          <cell r="H6864">
            <v>6406</v>
          </cell>
        </row>
        <row r="6865">
          <cell r="G6865">
            <v>135671</v>
          </cell>
          <cell r="H6865">
            <v>6406</v>
          </cell>
        </row>
        <row r="6866">
          <cell r="G6866">
            <v>135671</v>
          </cell>
          <cell r="H6866">
            <v>6406</v>
          </cell>
        </row>
        <row r="6867">
          <cell r="G6867">
            <v>135671</v>
          </cell>
          <cell r="H6867">
            <v>6406</v>
          </cell>
        </row>
        <row r="6868">
          <cell r="G6868">
            <v>135671</v>
          </cell>
          <cell r="H6868">
            <v>6406</v>
          </cell>
        </row>
        <row r="6869">
          <cell r="G6869">
            <v>135671</v>
          </cell>
          <cell r="H6869">
            <v>6406</v>
          </cell>
        </row>
        <row r="6870">
          <cell r="G6870">
            <v>135671</v>
          </cell>
          <cell r="H6870">
            <v>6406</v>
          </cell>
        </row>
        <row r="6871">
          <cell r="G6871">
            <v>135671</v>
          </cell>
          <cell r="H6871">
            <v>6406</v>
          </cell>
        </row>
        <row r="6872">
          <cell r="G6872">
            <v>135671</v>
          </cell>
          <cell r="H6872">
            <v>6406</v>
          </cell>
        </row>
        <row r="6873">
          <cell r="G6873">
            <v>135671</v>
          </cell>
          <cell r="H6873">
            <v>6406</v>
          </cell>
        </row>
        <row r="6874">
          <cell r="G6874">
            <v>135671</v>
          </cell>
          <cell r="H6874">
            <v>6406</v>
          </cell>
        </row>
        <row r="6875">
          <cell r="G6875">
            <v>135671</v>
          </cell>
          <cell r="H6875">
            <v>6406</v>
          </cell>
        </row>
        <row r="6876">
          <cell r="G6876">
            <v>135671</v>
          </cell>
          <cell r="H6876">
            <v>6406</v>
          </cell>
        </row>
        <row r="6877">
          <cell r="G6877">
            <v>135671</v>
          </cell>
          <cell r="H6877">
            <v>6406</v>
          </cell>
        </row>
        <row r="6878">
          <cell r="G6878">
            <v>135671</v>
          </cell>
          <cell r="H6878">
            <v>6406</v>
          </cell>
        </row>
        <row r="6879">
          <cell r="G6879">
            <v>135671</v>
          </cell>
          <cell r="H6879">
            <v>6406</v>
          </cell>
        </row>
        <row r="6880">
          <cell r="G6880">
            <v>135671</v>
          </cell>
          <cell r="H6880">
            <v>6406</v>
          </cell>
        </row>
        <row r="6881">
          <cell r="G6881">
            <v>135671</v>
          </cell>
          <cell r="H6881">
            <v>6406</v>
          </cell>
        </row>
        <row r="6882">
          <cell r="G6882">
            <v>135671</v>
          </cell>
          <cell r="H6882">
            <v>6406</v>
          </cell>
        </row>
        <row r="6883">
          <cell r="G6883">
            <v>135671</v>
          </cell>
          <cell r="H6883">
            <v>6406</v>
          </cell>
        </row>
        <row r="6884">
          <cell r="G6884">
            <v>135671</v>
          </cell>
          <cell r="H6884">
            <v>6406</v>
          </cell>
        </row>
        <row r="6885">
          <cell r="G6885">
            <v>135671</v>
          </cell>
          <cell r="H6885">
            <v>6406</v>
          </cell>
        </row>
        <row r="6886">
          <cell r="G6886">
            <v>135671</v>
          </cell>
          <cell r="H6886">
            <v>6406</v>
          </cell>
        </row>
        <row r="6887">
          <cell r="G6887">
            <v>135671</v>
          </cell>
          <cell r="H6887">
            <v>6406</v>
          </cell>
        </row>
        <row r="6888">
          <cell r="G6888">
            <v>135671</v>
          </cell>
          <cell r="H6888">
            <v>6406</v>
          </cell>
        </row>
        <row r="6889">
          <cell r="G6889">
            <v>135671</v>
          </cell>
          <cell r="H6889">
            <v>6406</v>
          </cell>
        </row>
        <row r="6890">
          <cell r="G6890">
            <v>135671</v>
          </cell>
          <cell r="H6890">
            <v>6406</v>
          </cell>
        </row>
        <row r="6891">
          <cell r="G6891">
            <v>135671</v>
          </cell>
          <cell r="H6891">
            <v>6406</v>
          </cell>
        </row>
        <row r="6892">
          <cell r="G6892">
            <v>135671</v>
          </cell>
          <cell r="H6892">
            <v>6406</v>
          </cell>
        </row>
        <row r="6893">
          <cell r="G6893">
            <v>135671</v>
          </cell>
          <cell r="H6893">
            <v>6406</v>
          </cell>
        </row>
        <row r="6894">
          <cell r="G6894">
            <v>135671</v>
          </cell>
          <cell r="H6894">
            <v>6406</v>
          </cell>
        </row>
        <row r="6895">
          <cell r="G6895">
            <v>135671</v>
          </cell>
          <cell r="H6895">
            <v>6406</v>
          </cell>
        </row>
        <row r="6896">
          <cell r="G6896">
            <v>135671</v>
          </cell>
          <cell r="H6896">
            <v>6406</v>
          </cell>
        </row>
        <row r="6897">
          <cell r="G6897">
            <v>135671</v>
          </cell>
          <cell r="H6897">
            <v>6406</v>
          </cell>
        </row>
        <row r="6898">
          <cell r="G6898">
            <v>135671</v>
          </cell>
          <cell r="H6898">
            <v>6406</v>
          </cell>
        </row>
        <row r="6899">
          <cell r="G6899">
            <v>135671</v>
          </cell>
          <cell r="H6899">
            <v>6406</v>
          </cell>
        </row>
        <row r="6900">
          <cell r="G6900">
            <v>135671</v>
          </cell>
          <cell r="H6900">
            <v>6406</v>
          </cell>
        </row>
        <row r="6901">
          <cell r="G6901">
            <v>135671</v>
          </cell>
          <cell r="H6901">
            <v>6406</v>
          </cell>
        </row>
        <row r="6902">
          <cell r="G6902">
            <v>135671</v>
          </cell>
          <cell r="H6902">
            <v>6406</v>
          </cell>
        </row>
        <row r="6903">
          <cell r="G6903">
            <v>135671</v>
          </cell>
          <cell r="H6903">
            <v>6406</v>
          </cell>
        </row>
        <row r="6904">
          <cell r="G6904">
            <v>135671</v>
          </cell>
          <cell r="H6904">
            <v>6406</v>
          </cell>
        </row>
        <row r="6905">
          <cell r="G6905">
            <v>135671</v>
          </cell>
          <cell r="H6905">
            <v>6406</v>
          </cell>
        </row>
        <row r="6906">
          <cell r="G6906">
            <v>135671</v>
          </cell>
          <cell r="H6906">
            <v>6406</v>
          </cell>
        </row>
        <row r="6907">
          <cell r="G6907">
            <v>135671</v>
          </cell>
          <cell r="H6907">
            <v>6406</v>
          </cell>
        </row>
        <row r="6908">
          <cell r="G6908">
            <v>135671</v>
          </cell>
          <cell r="H6908">
            <v>6406</v>
          </cell>
        </row>
        <row r="6909">
          <cell r="G6909">
            <v>135672</v>
          </cell>
          <cell r="H6909">
            <v>6453</v>
          </cell>
        </row>
        <row r="6910">
          <cell r="G6910">
            <v>135672</v>
          </cell>
          <cell r="H6910">
            <v>6453</v>
          </cell>
        </row>
        <row r="6911">
          <cell r="G6911">
            <v>135672</v>
          </cell>
          <cell r="H6911">
            <v>6453</v>
          </cell>
        </row>
        <row r="6912">
          <cell r="G6912">
            <v>135672</v>
          </cell>
          <cell r="H6912">
            <v>6453</v>
          </cell>
        </row>
        <row r="6913">
          <cell r="G6913">
            <v>135672</v>
          </cell>
          <cell r="H6913">
            <v>6453</v>
          </cell>
        </row>
        <row r="6914">
          <cell r="G6914">
            <v>135672</v>
          </cell>
          <cell r="H6914">
            <v>6453</v>
          </cell>
        </row>
        <row r="6915">
          <cell r="G6915">
            <v>135672</v>
          </cell>
          <cell r="H6915">
            <v>6453</v>
          </cell>
        </row>
        <row r="6916">
          <cell r="G6916">
            <v>135672</v>
          </cell>
          <cell r="H6916">
            <v>6453</v>
          </cell>
        </row>
        <row r="6917">
          <cell r="G6917">
            <v>135672</v>
          </cell>
          <cell r="H6917">
            <v>6453</v>
          </cell>
        </row>
        <row r="6918">
          <cell r="G6918">
            <v>135672</v>
          </cell>
          <cell r="H6918">
            <v>6453</v>
          </cell>
        </row>
        <row r="6919">
          <cell r="G6919">
            <v>135672</v>
          </cell>
          <cell r="H6919">
            <v>6453</v>
          </cell>
        </row>
        <row r="6920">
          <cell r="G6920">
            <v>135672</v>
          </cell>
          <cell r="H6920">
            <v>6453</v>
          </cell>
        </row>
        <row r="6921">
          <cell r="G6921">
            <v>135672</v>
          </cell>
          <cell r="H6921">
            <v>6453</v>
          </cell>
        </row>
        <row r="6922">
          <cell r="G6922">
            <v>135672</v>
          </cell>
          <cell r="H6922">
            <v>6453</v>
          </cell>
        </row>
        <row r="6923">
          <cell r="G6923">
            <v>135672</v>
          </cell>
          <cell r="H6923">
            <v>6453</v>
          </cell>
        </row>
        <row r="6924">
          <cell r="G6924">
            <v>135672</v>
          </cell>
          <cell r="H6924">
            <v>6453</v>
          </cell>
        </row>
        <row r="6925">
          <cell r="G6925">
            <v>135672</v>
          </cell>
          <cell r="H6925">
            <v>6453</v>
          </cell>
        </row>
        <row r="6926">
          <cell r="G6926">
            <v>135672</v>
          </cell>
          <cell r="H6926">
            <v>6453</v>
          </cell>
        </row>
        <row r="6927">
          <cell r="G6927">
            <v>135672</v>
          </cell>
          <cell r="H6927">
            <v>6453</v>
          </cell>
        </row>
        <row r="6928">
          <cell r="G6928">
            <v>135672</v>
          </cell>
          <cell r="H6928">
            <v>6453</v>
          </cell>
        </row>
        <row r="6929">
          <cell r="G6929">
            <v>135672</v>
          </cell>
          <cell r="H6929">
            <v>6453</v>
          </cell>
        </row>
        <row r="6930">
          <cell r="G6930">
            <v>135672</v>
          </cell>
          <cell r="H6930">
            <v>6453</v>
          </cell>
        </row>
        <row r="6931">
          <cell r="G6931">
            <v>135672</v>
          </cell>
          <cell r="H6931">
            <v>6453</v>
          </cell>
        </row>
        <row r="6932">
          <cell r="G6932">
            <v>135672</v>
          </cell>
          <cell r="H6932">
            <v>6453</v>
          </cell>
        </row>
        <row r="6933">
          <cell r="G6933">
            <v>135672</v>
          </cell>
          <cell r="H6933">
            <v>6453</v>
          </cell>
        </row>
        <row r="6934">
          <cell r="G6934">
            <v>135672</v>
          </cell>
          <cell r="H6934">
            <v>6453</v>
          </cell>
        </row>
        <row r="6935">
          <cell r="G6935">
            <v>135672</v>
          </cell>
          <cell r="H6935">
            <v>6453</v>
          </cell>
        </row>
        <row r="6936">
          <cell r="G6936">
            <v>135672</v>
          </cell>
          <cell r="H6936">
            <v>6453</v>
          </cell>
        </row>
        <row r="6937">
          <cell r="G6937">
            <v>135672</v>
          </cell>
          <cell r="H6937">
            <v>6453</v>
          </cell>
        </row>
        <row r="6938">
          <cell r="G6938">
            <v>135672</v>
          </cell>
          <cell r="H6938">
            <v>6453</v>
          </cell>
        </row>
        <row r="6939">
          <cell r="G6939">
            <v>135672</v>
          </cell>
          <cell r="H6939">
            <v>6453</v>
          </cell>
        </row>
        <row r="6940">
          <cell r="G6940">
            <v>135672</v>
          </cell>
          <cell r="H6940">
            <v>6453</v>
          </cell>
        </row>
        <row r="6941">
          <cell r="G6941">
            <v>135672</v>
          </cell>
          <cell r="H6941">
            <v>6453</v>
          </cell>
        </row>
        <row r="6942">
          <cell r="G6942">
            <v>135672</v>
          </cell>
          <cell r="H6942">
            <v>6453</v>
          </cell>
        </row>
        <row r="6943">
          <cell r="G6943">
            <v>135672</v>
          </cell>
          <cell r="H6943">
            <v>6453</v>
          </cell>
        </row>
        <row r="6944">
          <cell r="G6944">
            <v>135672</v>
          </cell>
          <cell r="H6944">
            <v>6453</v>
          </cell>
        </row>
        <row r="6945">
          <cell r="G6945">
            <v>135672</v>
          </cell>
          <cell r="H6945">
            <v>6453</v>
          </cell>
        </row>
        <row r="6946">
          <cell r="G6946">
            <v>135672</v>
          </cell>
          <cell r="H6946">
            <v>6453</v>
          </cell>
        </row>
        <row r="6947">
          <cell r="G6947">
            <v>135672</v>
          </cell>
          <cell r="H6947">
            <v>6453</v>
          </cell>
        </row>
        <row r="6948">
          <cell r="G6948">
            <v>135672</v>
          </cell>
          <cell r="H6948">
            <v>6453</v>
          </cell>
        </row>
        <row r="6949">
          <cell r="G6949">
            <v>135672</v>
          </cell>
          <cell r="H6949">
            <v>6453</v>
          </cell>
        </row>
        <row r="6950">
          <cell r="G6950">
            <v>135672</v>
          </cell>
          <cell r="H6950">
            <v>6453</v>
          </cell>
        </row>
        <row r="6951">
          <cell r="G6951">
            <v>135672</v>
          </cell>
          <cell r="H6951">
            <v>6453</v>
          </cell>
        </row>
        <row r="6952">
          <cell r="G6952">
            <v>135672</v>
          </cell>
          <cell r="H6952">
            <v>6453</v>
          </cell>
        </row>
        <row r="6953">
          <cell r="G6953">
            <v>135672</v>
          </cell>
          <cell r="H6953">
            <v>6453</v>
          </cell>
        </row>
        <row r="6954">
          <cell r="G6954">
            <v>135672</v>
          </cell>
          <cell r="H6954">
            <v>6453</v>
          </cell>
        </row>
        <row r="6955">
          <cell r="G6955">
            <v>135672</v>
          </cell>
          <cell r="H6955">
            <v>6453</v>
          </cell>
        </row>
        <row r="6956">
          <cell r="G6956">
            <v>135672</v>
          </cell>
          <cell r="H6956">
            <v>6453</v>
          </cell>
        </row>
        <row r="6957">
          <cell r="G6957">
            <v>135672</v>
          </cell>
          <cell r="H6957">
            <v>6453</v>
          </cell>
        </row>
        <row r="6958">
          <cell r="G6958">
            <v>135672</v>
          </cell>
          <cell r="H6958">
            <v>6453</v>
          </cell>
        </row>
        <row r="6959">
          <cell r="G6959">
            <v>135672</v>
          </cell>
          <cell r="H6959">
            <v>6453</v>
          </cell>
        </row>
        <row r="6960">
          <cell r="G6960">
            <v>135672</v>
          </cell>
          <cell r="H6960">
            <v>6453</v>
          </cell>
        </row>
        <row r="6961">
          <cell r="G6961">
            <v>135672</v>
          </cell>
          <cell r="H6961">
            <v>6453</v>
          </cell>
        </row>
        <row r="6962">
          <cell r="G6962">
            <v>135672</v>
          </cell>
          <cell r="H6962">
            <v>6453</v>
          </cell>
        </row>
        <row r="6963">
          <cell r="G6963">
            <v>135672</v>
          </cell>
          <cell r="H6963">
            <v>6453</v>
          </cell>
        </row>
        <row r="6964">
          <cell r="G6964">
            <v>135672</v>
          </cell>
          <cell r="H6964">
            <v>6453</v>
          </cell>
        </row>
        <row r="6965">
          <cell r="G6965">
            <v>135672</v>
          </cell>
          <cell r="H6965">
            <v>6453</v>
          </cell>
        </row>
        <row r="6966">
          <cell r="G6966">
            <v>135672</v>
          </cell>
          <cell r="H6966">
            <v>6453</v>
          </cell>
        </row>
        <row r="6967">
          <cell r="G6967">
            <v>135672</v>
          </cell>
          <cell r="H6967">
            <v>6453</v>
          </cell>
        </row>
        <row r="6968">
          <cell r="G6968">
            <v>135672</v>
          </cell>
          <cell r="H6968">
            <v>6453</v>
          </cell>
        </row>
        <row r="6969">
          <cell r="G6969">
            <v>135672</v>
          </cell>
          <cell r="H6969">
            <v>6453</v>
          </cell>
        </row>
        <row r="6970">
          <cell r="G6970">
            <v>135672</v>
          </cell>
          <cell r="H6970">
            <v>6453</v>
          </cell>
        </row>
        <row r="6971">
          <cell r="G6971">
            <v>135672</v>
          </cell>
          <cell r="H6971">
            <v>6453</v>
          </cell>
        </row>
        <row r="6972">
          <cell r="G6972">
            <v>135672</v>
          </cell>
          <cell r="H6972">
            <v>6453</v>
          </cell>
        </row>
        <row r="6973">
          <cell r="G6973">
            <v>135672</v>
          </cell>
          <cell r="H6973">
            <v>6453</v>
          </cell>
        </row>
        <row r="6974">
          <cell r="G6974">
            <v>135672</v>
          </cell>
          <cell r="H6974">
            <v>6453</v>
          </cell>
        </row>
        <row r="6975">
          <cell r="G6975">
            <v>135672</v>
          </cell>
          <cell r="H6975">
            <v>6453</v>
          </cell>
        </row>
        <row r="6976">
          <cell r="G6976">
            <v>135672</v>
          </cell>
          <cell r="H6976">
            <v>6453</v>
          </cell>
        </row>
        <row r="6977">
          <cell r="G6977">
            <v>135672</v>
          </cell>
          <cell r="H6977">
            <v>6453</v>
          </cell>
        </row>
        <row r="6978">
          <cell r="G6978">
            <v>135672</v>
          </cell>
          <cell r="H6978">
            <v>6453</v>
          </cell>
        </row>
        <row r="6979">
          <cell r="G6979">
            <v>135672</v>
          </cell>
          <cell r="H6979">
            <v>6453</v>
          </cell>
        </row>
        <row r="6980">
          <cell r="G6980">
            <v>135672</v>
          </cell>
          <cell r="H6980">
            <v>6453</v>
          </cell>
        </row>
        <row r="6981">
          <cell r="G6981">
            <v>135672</v>
          </cell>
          <cell r="H6981">
            <v>6453</v>
          </cell>
        </row>
        <row r="6982">
          <cell r="G6982">
            <v>135672</v>
          </cell>
          <cell r="H6982">
            <v>6453</v>
          </cell>
        </row>
        <row r="6983">
          <cell r="G6983">
            <v>135672</v>
          </cell>
          <cell r="H6983">
            <v>6453</v>
          </cell>
        </row>
        <row r="6984">
          <cell r="G6984">
            <v>135672</v>
          </cell>
          <cell r="H6984">
            <v>6453</v>
          </cell>
        </row>
        <row r="6985">
          <cell r="G6985">
            <v>135672</v>
          </cell>
          <cell r="H6985">
            <v>6453</v>
          </cell>
        </row>
        <row r="6986">
          <cell r="G6986">
            <v>135672</v>
          </cell>
          <cell r="H6986">
            <v>6453</v>
          </cell>
        </row>
        <row r="6987">
          <cell r="G6987">
            <v>135672</v>
          </cell>
          <cell r="H6987">
            <v>6453</v>
          </cell>
        </row>
        <row r="6988">
          <cell r="G6988">
            <v>135672</v>
          </cell>
          <cell r="H6988">
            <v>6453</v>
          </cell>
        </row>
        <row r="6989">
          <cell r="G6989">
            <v>135672</v>
          </cell>
          <cell r="H6989">
            <v>6453</v>
          </cell>
        </row>
        <row r="6990">
          <cell r="G6990">
            <v>135672</v>
          </cell>
          <cell r="H6990">
            <v>6453</v>
          </cell>
        </row>
        <row r="6991">
          <cell r="G6991">
            <v>135672</v>
          </cell>
          <cell r="H6991">
            <v>6453</v>
          </cell>
        </row>
        <row r="6992">
          <cell r="G6992">
            <v>135672</v>
          </cell>
          <cell r="H6992">
            <v>6453</v>
          </cell>
        </row>
        <row r="6993">
          <cell r="G6993">
            <v>135672</v>
          </cell>
          <cell r="H6993">
            <v>6453</v>
          </cell>
        </row>
        <row r="6994">
          <cell r="G6994">
            <v>135672</v>
          </cell>
          <cell r="H6994">
            <v>6453</v>
          </cell>
        </row>
        <row r="6995">
          <cell r="G6995">
            <v>135672</v>
          </cell>
          <cell r="H6995">
            <v>6453</v>
          </cell>
        </row>
        <row r="6996">
          <cell r="G6996">
            <v>135672</v>
          </cell>
          <cell r="H6996">
            <v>6453</v>
          </cell>
        </row>
        <row r="6997">
          <cell r="G6997">
            <v>135672</v>
          </cell>
          <cell r="H6997">
            <v>6453</v>
          </cell>
        </row>
        <row r="6998">
          <cell r="G6998">
            <v>135672</v>
          </cell>
          <cell r="H6998">
            <v>6453</v>
          </cell>
        </row>
        <row r="6999">
          <cell r="G6999">
            <v>135672</v>
          </cell>
          <cell r="H6999">
            <v>6453</v>
          </cell>
        </row>
        <row r="7000">
          <cell r="G7000">
            <v>135672</v>
          </cell>
          <cell r="H7000">
            <v>6453</v>
          </cell>
        </row>
        <row r="7001">
          <cell r="G7001">
            <v>135672</v>
          </cell>
          <cell r="H7001">
            <v>6453</v>
          </cell>
        </row>
        <row r="7002">
          <cell r="G7002">
            <v>135672</v>
          </cell>
          <cell r="H7002">
            <v>6453</v>
          </cell>
        </row>
        <row r="7003">
          <cell r="G7003">
            <v>135672</v>
          </cell>
          <cell r="H7003">
            <v>6453</v>
          </cell>
        </row>
        <row r="7004">
          <cell r="G7004">
            <v>135672</v>
          </cell>
          <cell r="H7004">
            <v>6453</v>
          </cell>
        </row>
        <row r="7005">
          <cell r="G7005">
            <v>135672</v>
          </cell>
          <cell r="H7005">
            <v>6453</v>
          </cell>
        </row>
        <row r="7006">
          <cell r="G7006">
            <v>135672</v>
          </cell>
          <cell r="H7006">
            <v>6453</v>
          </cell>
        </row>
        <row r="7007">
          <cell r="G7007">
            <v>135672</v>
          </cell>
          <cell r="H7007">
            <v>6453</v>
          </cell>
        </row>
        <row r="7008">
          <cell r="G7008">
            <v>135672</v>
          </cell>
          <cell r="H7008">
            <v>6453</v>
          </cell>
        </row>
        <row r="7009">
          <cell r="G7009">
            <v>135672</v>
          </cell>
          <cell r="H7009">
            <v>6453</v>
          </cell>
        </row>
        <row r="7010">
          <cell r="G7010">
            <v>135672</v>
          </cell>
          <cell r="H7010">
            <v>6453</v>
          </cell>
        </row>
        <row r="7011">
          <cell r="G7011">
            <v>135672</v>
          </cell>
          <cell r="H7011">
            <v>6453</v>
          </cell>
        </row>
        <row r="7012">
          <cell r="G7012">
            <v>135672</v>
          </cell>
          <cell r="H7012">
            <v>6453</v>
          </cell>
        </row>
        <row r="7013">
          <cell r="G7013">
            <v>135672</v>
          </cell>
          <cell r="H7013">
            <v>6453</v>
          </cell>
        </row>
        <row r="7014">
          <cell r="G7014">
            <v>135672</v>
          </cell>
          <cell r="H7014">
            <v>6453</v>
          </cell>
        </row>
        <row r="7015">
          <cell r="G7015">
            <v>135672</v>
          </cell>
          <cell r="H7015">
            <v>6453</v>
          </cell>
        </row>
        <row r="7016">
          <cell r="G7016">
            <v>135672</v>
          </cell>
          <cell r="H7016">
            <v>6453</v>
          </cell>
        </row>
        <row r="7017">
          <cell r="G7017">
            <v>135672</v>
          </cell>
          <cell r="H7017">
            <v>6453</v>
          </cell>
        </row>
        <row r="7018">
          <cell r="G7018">
            <v>135672</v>
          </cell>
          <cell r="H7018">
            <v>6453</v>
          </cell>
        </row>
        <row r="7019">
          <cell r="G7019">
            <v>135672</v>
          </cell>
          <cell r="H7019">
            <v>6453</v>
          </cell>
        </row>
        <row r="7020">
          <cell r="G7020">
            <v>135672</v>
          </cell>
          <cell r="H7020">
            <v>6453</v>
          </cell>
        </row>
        <row r="7021">
          <cell r="G7021">
            <v>135672</v>
          </cell>
          <cell r="H7021">
            <v>6453</v>
          </cell>
        </row>
        <row r="7022">
          <cell r="G7022">
            <v>135672</v>
          </cell>
          <cell r="H7022">
            <v>6453</v>
          </cell>
        </row>
        <row r="7023">
          <cell r="G7023">
            <v>135672</v>
          </cell>
          <cell r="H7023">
            <v>6453</v>
          </cell>
        </row>
        <row r="7024">
          <cell r="G7024">
            <v>135672</v>
          </cell>
          <cell r="H7024">
            <v>6453</v>
          </cell>
        </row>
        <row r="7025">
          <cell r="G7025">
            <v>135672</v>
          </cell>
          <cell r="H7025">
            <v>6453</v>
          </cell>
        </row>
        <row r="7026">
          <cell r="G7026">
            <v>135672</v>
          </cell>
          <cell r="H7026">
            <v>6453</v>
          </cell>
        </row>
        <row r="7027">
          <cell r="G7027">
            <v>135672</v>
          </cell>
          <cell r="H7027">
            <v>6453</v>
          </cell>
        </row>
        <row r="7028">
          <cell r="G7028">
            <v>135672</v>
          </cell>
          <cell r="H7028">
            <v>6453</v>
          </cell>
        </row>
        <row r="7029">
          <cell r="G7029">
            <v>135672</v>
          </cell>
          <cell r="H7029">
            <v>6453</v>
          </cell>
        </row>
        <row r="7030">
          <cell r="G7030">
            <v>135672</v>
          </cell>
          <cell r="H7030">
            <v>6453</v>
          </cell>
        </row>
        <row r="7031">
          <cell r="G7031">
            <v>135672</v>
          </cell>
          <cell r="H7031">
            <v>6453</v>
          </cell>
        </row>
        <row r="7032">
          <cell r="G7032">
            <v>135672</v>
          </cell>
          <cell r="H7032">
            <v>6453</v>
          </cell>
        </row>
        <row r="7033">
          <cell r="G7033">
            <v>135672</v>
          </cell>
          <cell r="H7033">
            <v>6453</v>
          </cell>
        </row>
        <row r="7034">
          <cell r="G7034">
            <v>135672</v>
          </cell>
          <cell r="H7034">
            <v>6453</v>
          </cell>
        </row>
        <row r="7035">
          <cell r="G7035">
            <v>135672</v>
          </cell>
          <cell r="H7035">
            <v>6453</v>
          </cell>
        </row>
        <row r="7036">
          <cell r="G7036">
            <v>135672</v>
          </cell>
          <cell r="H7036">
            <v>6453</v>
          </cell>
        </row>
        <row r="7037">
          <cell r="G7037">
            <v>135672</v>
          </cell>
          <cell r="H7037">
            <v>6453</v>
          </cell>
        </row>
        <row r="7038">
          <cell r="G7038">
            <v>135672</v>
          </cell>
          <cell r="H7038">
            <v>6453</v>
          </cell>
        </row>
        <row r="7039">
          <cell r="G7039">
            <v>135672</v>
          </cell>
          <cell r="H7039">
            <v>6453</v>
          </cell>
        </row>
        <row r="7040">
          <cell r="G7040">
            <v>135672</v>
          </cell>
          <cell r="H7040">
            <v>6453</v>
          </cell>
        </row>
        <row r="7041">
          <cell r="G7041">
            <v>135672</v>
          </cell>
          <cell r="H7041">
            <v>6453</v>
          </cell>
        </row>
        <row r="7042">
          <cell r="G7042">
            <v>135672</v>
          </cell>
          <cell r="H7042">
            <v>6453</v>
          </cell>
        </row>
        <row r="7043">
          <cell r="G7043">
            <v>135672</v>
          </cell>
          <cell r="H7043">
            <v>6453</v>
          </cell>
        </row>
        <row r="7044">
          <cell r="G7044">
            <v>135672</v>
          </cell>
          <cell r="H7044">
            <v>6453</v>
          </cell>
        </row>
        <row r="7045">
          <cell r="G7045">
            <v>135672</v>
          </cell>
          <cell r="H7045">
            <v>6453</v>
          </cell>
        </row>
        <row r="7046">
          <cell r="G7046">
            <v>135672</v>
          </cell>
          <cell r="H7046">
            <v>6453</v>
          </cell>
        </row>
        <row r="7047">
          <cell r="G7047">
            <v>135672</v>
          </cell>
          <cell r="H7047">
            <v>6453</v>
          </cell>
        </row>
        <row r="7048">
          <cell r="G7048">
            <v>135672</v>
          </cell>
          <cell r="H7048">
            <v>6453</v>
          </cell>
        </row>
        <row r="7049">
          <cell r="G7049">
            <v>135672</v>
          </cell>
          <cell r="H7049">
            <v>6453</v>
          </cell>
        </row>
        <row r="7050">
          <cell r="G7050">
            <v>135672</v>
          </cell>
          <cell r="H7050">
            <v>6453</v>
          </cell>
        </row>
        <row r="7051">
          <cell r="G7051">
            <v>135672</v>
          </cell>
          <cell r="H7051">
            <v>6453</v>
          </cell>
        </row>
        <row r="7052">
          <cell r="G7052">
            <v>135672</v>
          </cell>
          <cell r="H7052">
            <v>6453</v>
          </cell>
        </row>
        <row r="7053">
          <cell r="G7053">
            <v>135672</v>
          </cell>
          <cell r="H7053">
            <v>6453</v>
          </cell>
        </row>
        <row r="7054">
          <cell r="G7054">
            <v>135672</v>
          </cell>
          <cell r="H7054">
            <v>6453</v>
          </cell>
        </row>
        <row r="7055">
          <cell r="G7055">
            <v>135672</v>
          </cell>
          <cell r="H7055">
            <v>6453</v>
          </cell>
        </row>
        <row r="7056">
          <cell r="G7056">
            <v>135672</v>
          </cell>
          <cell r="H7056">
            <v>6453</v>
          </cell>
        </row>
        <row r="7057">
          <cell r="G7057">
            <v>135672</v>
          </cell>
          <cell r="H7057">
            <v>6453</v>
          </cell>
        </row>
        <row r="7058">
          <cell r="G7058">
            <v>135672</v>
          </cell>
          <cell r="H7058">
            <v>6453</v>
          </cell>
        </row>
        <row r="7059">
          <cell r="G7059">
            <v>135672</v>
          </cell>
          <cell r="H7059">
            <v>6453</v>
          </cell>
        </row>
        <row r="7060">
          <cell r="G7060">
            <v>135672</v>
          </cell>
          <cell r="H7060">
            <v>6453</v>
          </cell>
        </row>
        <row r="7061">
          <cell r="G7061">
            <v>135672</v>
          </cell>
          <cell r="H7061">
            <v>6453</v>
          </cell>
        </row>
        <row r="7062">
          <cell r="G7062">
            <v>135672</v>
          </cell>
          <cell r="H7062">
            <v>6453</v>
          </cell>
        </row>
        <row r="7063">
          <cell r="G7063">
            <v>135672</v>
          </cell>
          <cell r="H7063">
            <v>6453</v>
          </cell>
        </row>
        <row r="7064">
          <cell r="G7064">
            <v>135672</v>
          </cell>
          <cell r="H7064">
            <v>6453</v>
          </cell>
        </row>
        <row r="7065">
          <cell r="G7065">
            <v>135672</v>
          </cell>
          <cell r="H7065">
            <v>6453</v>
          </cell>
        </row>
        <row r="7066">
          <cell r="G7066">
            <v>135672</v>
          </cell>
          <cell r="H7066">
            <v>6453</v>
          </cell>
        </row>
        <row r="7067">
          <cell r="G7067">
            <v>135672</v>
          </cell>
          <cell r="H7067">
            <v>6453</v>
          </cell>
        </row>
        <row r="7068">
          <cell r="G7068">
            <v>135672</v>
          </cell>
          <cell r="H7068">
            <v>6453</v>
          </cell>
        </row>
        <row r="7069">
          <cell r="G7069">
            <v>135672</v>
          </cell>
          <cell r="H7069">
            <v>6453</v>
          </cell>
        </row>
        <row r="7070">
          <cell r="G7070">
            <v>135672</v>
          </cell>
          <cell r="H7070">
            <v>6453</v>
          </cell>
        </row>
        <row r="7071">
          <cell r="G7071">
            <v>135672</v>
          </cell>
          <cell r="H7071">
            <v>6453</v>
          </cell>
        </row>
        <row r="7072">
          <cell r="G7072">
            <v>135673</v>
          </cell>
          <cell r="H7072">
            <v>6408</v>
          </cell>
        </row>
        <row r="7073">
          <cell r="G7073">
            <v>135673</v>
          </cell>
          <cell r="H7073">
            <v>6408</v>
          </cell>
        </row>
        <row r="7074">
          <cell r="G7074">
            <v>135673</v>
          </cell>
          <cell r="H7074">
            <v>6408</v>
          </cell>
        </row>
        <row r="7075">
          <cell r="G7075">
            <v>135673</v>
          </cell>
          <cell r="H7075">
            <v>6408</v>
          </cell>
        </row>
        <row r="7076">
          <cell r="G7076">
            <v>135673</v>
          </cell>
          <cell r="H7076">
            <v>6408</v>
          </cell>
        </row>
        <row r="7077">
          <cell r="G7077">
            <v>135673</v>
          </cell>
          <cell r="H7077">
            <v>6408</v>
          </cell>
        </row>
        <row r="7078">
          <cell r="G7078">
            <v>135673</v>
          </cell>
          <cell r="H7078">
            <v>6408</v>
          </cell>
        </row>
        <row r="7079">
          <cell r="G7079">
            <v>135673</v>
          </cell>
          <cell r="H7079">
            <v>6408</v>
          </cell>
        </row>
        <row r="7080">
          <cell r="G7080">
            <v>135673</v>
          </cell>
          <cell r="H7080">
            <v>6408</v>
          </cell>
        </row>
        <row r="7081">
          <cell r="G7081">
            <v>135673</v>
          </cell>
          <cell r="H7081">
            <v>6408</v>
          </cell>
        </row>
        <row r="7082">
          <cell r="G7082">
            <v>135673</v>
          </cell>
          <cell r="H7082">
            <v>6408</v>
          </cell>
        </row>
        <row r="7083">
          <cell r="G7083">
            <v>135673</v>
          </cell>
          <cell r="H7083">
            <v>6408</v>
          </cell>
        </row>
        <row r="7084">
          <cell r="G7084">
            <v>135673</v>
          </cell>
          <cell r="H7084">
            <v>6408</v>
          </cell>
        </row>
        <row r="7085">
          <cell r="G7085">
            <v>135674</v>
          </cell>
          <cell r="H7085">
            <v>6472</v>
          </cell>
        </row>
        <row r="7086">
          <cell r="G7086">
            <v>135674</v>
          </cell>
          <cell r="H7086">
            <v>6472</v>
          </cell>
        </row>
        <row r="7087">
          <cell r="G7087">
            <v>135674</v>
          </cell>
          <cell r="H7087">
            <v>6472</v>
          </cell>
        </row>
        <row r="7088">
          <cell r="G7088">
            <v>135674</v>
          </cell>
          <cell r="H7088">
            <v>6472</v>
          </cell>
        </row>
        <row r="7089">
          <cell r="G7089">
            <v>135674</v>
          </cell>
          <cell r="H7089">
            <v>6472</v>
          </cell>
        </row>
        <row r="7090">
          <cell r="G7090">
            <v>135674</v>
          </cell>
          <cell r="H7090">
            <v>6472</v>
          </cell>
        </row>
        <row r="7091">
          <cell r="G7091">
            <v>135674</v>
          </cell>
          <cell r="H7091">
            <v>6472</v>
          </cell>
        </row>
        <row r="7092">
          <cell r="G7092">
            <v>135674</v>
          </cell>
          <cell r="H7092">
            <v>6472</v>
          </cell>
        </row>
        <row r="7093">
          <cell r="G7093">
            <v>135674</v>
          </cell>
          <cell r="H7093">
            <v>6472</v>
          </cell>
        </row>
        <row r="7094">
          <cell r="G7094">
            <v>135674</v>
          </cell>
          <cell r="H7094">
            <v>6472</v>
          </cell>
        </row>
        <row r="7095">
          <cell r="G7095">
            <v>135674</v>
          </cell>
          <cell r="H7095">
            <v>6472</v>
          </cell>
        </row>
        <row r="7096">
          <cell r="G7096">
            <v>135674</v>
          </cell>
          <cell r="H7096">
            <v>6472</v>
          </cell>
        </row>
        <row r="7097">
          <cell r="G7097">
            <v>135674</v>
          </cell>
          <cell r="H7097">
            <v>6472</v>
          </cell>
        </row>
        <row r="7098">
          <cell r="G7098">
            <v>135674</v>
          </cell>
          <cell r="H7098">
            <v>6472</v>
          </cell>
        </row>
        <row r="7099">
          <cell r="G7099">
            <v>135674</v>
          </cell>
          <cell r="H7099">
            <v>6472</v>
          </cell>
        </row>
        <row r="7100">
          <cell r="G7100">
            <v>135674</v>
          </cell>
          <cell r="H7100">
            <v>6472</v>
          </cell>
        </row>
        <row r="7101">
          <cell r="G7101">
            <v>135674</v>
          </cell>
          <cell r="H7101">
            <v>6472</v>
          </cell>
        </row>
        <row r="7102">
          <cell r="G7102">
            <v>135674</v>
          </cell>
          <cell r="H7102">
            <v>6472</v>
          </cell>
        </row>
        <row r="7103">
          <cell r="G7103">
            <v>135674</v>
          </cell>
          <cell r="H7103">
            <v>6472</v>
          </cell>
        </row>
        <row r="7104">
          <cell r="G7104">
            <v>135674</v>
          </cell>
          <cell r="H7104">
            <v>6472</v>
          </cell>
        </row>
        <row r="7105">
          <cell r="G7105">
            <v>135674</v>
          </cell>
          <cell r="H7105">
            <v>6472</v>
          </cell>
        </row>
        <row r="7106">
          <cell r="G7106">
            <v>135674</v>
          </cell>
          <cell r="H7106">
            <v>6472</v>
          </cell>
        </row>
        <row r="7107">
          <cell r="G7107">
            <v>135674</v>
          </cell>
          <cell r="H7107">
            <v>6472</v>
          </cell>
        </row>
        <row r="7108">
          <cell r="G7108">
            <v>135674</v>
          </cell>
          <cell r="H7108">
            <v>6472</v>
          </cell>
        </row>
        <row r="7109">
          <cell r="G7109">
            <v>135674</v>
          </cell>
          <cell r="H7109">
            <v>6472</v>
          </cell>
        </row>
        <row r="7110">
          <cell r="G7110">
            <v>135674</v>
          </cell>
          <cell r="H7110">
            <v>6472</v>
          </cell>
        </row>
        <row r="7111">
          <cell r="G7111">
            <v>135674</v>
          </cell>
          <cell r="H7111">
            <v>6472</v>
          </cell>
        </row>
        <row r="7112">
          <cell r="G7112">
            <v>135674</v>
          </cell>
          <cell r="H7112">
            <v>6472</v>
          </cell>
        </row>
        <row r="7113">
          <cell r="G7113">
            <v>135674</v>
          </cell>
          <cell r="H7113">
            <v>6472</v>
          </cell>
        </row>
        <row r="7114">
          <cell r="G7114">
            <v>135674</v>
          </cell>
          <cell r="H7114">
            <v>6472</v>
          </cell>
        </row>
        <row r="7115">
          <cell r="G7115">
            <v>135674</v>
          </cell>
          <cell r="H7115">
            <v>6472</v>
          </cell>
        </row>
        <row r="7116">
          <cell r="G7116">
            <v>135674</v>
          </cell>
          <cell r="H7116">
            <v>6472</v>
          </cell>
        </row>
        <row r="7117">
          <cell r="G7117">
            <v>135674</v>
          </cell>
          <cell r="H7117">
            <v>6472</v>
          </cell>
        </row>
        <row r="7118">
          <cell r="G7118">
            <v>135674</v>
          </cell>
          <cell r="H7118">
            <v>6472</v>
          </cell>
        </row>
        <row r="7119">
          <cell r="G7119">
            <v>135674</v>
          </cell>
          <cell r="H7119">
            <v>6472</v>
          </cell>
        </row>
        <row r="7120">
          <cell r="G7120">
            <v>135674</v>
          </cell>
          <cell r="H7120">
            <v>6472</v>
          </cell>
        </row>
        <row r="7121">
          <cell r="G7121">
            <v>135674</v>
          </cell>
          <cell r="H7121">
            <v>6472</v>
          </cell>
        </row>
        <row r="7122">
          <cell r="G7122">
            <v>135674</v>
          </cell>
          <cell r="H7122">
            <v>6472</v>
          </cell>
        </row>
        <row r="7123">
          <cell r="G7123">
            <v>135674</v>
          </cell>
          <cell r="H7123">
            <v>6472</v>
          </cell>
        </row>
        <row r="7124">
          <cell r="G7124">
            <v>135674</v>
          </cell>
          <cell r="H7124">
            <v>6472</v>
          </cell>
        </row>
        <row r="7125">
          <cell r="G7125">
            <v>135674</v>
          </cell>
          <cell r="H7125">
            <v>6472</v>
          </cell>
        </row>
        <row r="7126">
          <cell r="G7126">
            <v>135674</v>
          </cell>
          <cell r="H7126">
            <v>6472</v>
          </cell>
        </row>
        <row r="7127">
          <cell r="G7127">
            <v>135674</v>
          </cell>
          <cell r="H7127">
            <v>6472</v>
          </cell>
        </row>
        <row r="7128">
          <cell r="G7128">
            <v>135674</v>
          </cell>
          <cell r="H7128">
            <v>6472</v>
          </cell>
        </row>
        <row r="7129">
          <cell r="G7129">
            <v>135674</v>
          </cell>
          <cell r="H7129">
            <v>6472</v>
          </cell>
        </row>
        <row r="7130">
          <cell r="G7130">
            <v>135674</v>
          </cell>
          <cell r="H7130">
            <v>6472</v>
          </cell>
        </row>
        <row r="7131">
          <cell r="G7131">
            <v>135674</v>
          </cell>
          <cell r="H7131">
            <v>6472</v>
          </cell>
        </row>
        <row r="7132">
          <cell r="G7132">
            <v>135674</v>
          </cell>
          <cell r="H7132">
            <v>6472</v>
          </cell>
        </row>
        <row r="7133">
          <cell r="G7133">
            <v>135674</v>
          </cell>
          <cell r="H7133">
            <v>6472</v>
          </cell>
        </row>
        <row r="7134">
          <cell r="G7134">
            <v>135674</v>
          </cell>
          <cell r="H7134">
            <v>6472</v>
          </cell>
        </row>
        <row r="7135">
          <cell r="G7135">
            <v>135674</v>
          </cell>
          <cell r="H7135">
            <v>6472</v>
          </cell>
        </row>
        <row r="7136">
          <cell r="G7136">
            <v>135674</v>
          </cell>
          <cell r="H7136">
            <v>6472</v>
          </cell>
        </row>
        <row r="7137">
          <cell r="G7137">
            <v>135674</v>
          </cell>
          <cell r="H7137">
            <v>6472</v>
          </cell>
        </row>
        <row r="7138">
          <cell r="G7138">
            <v>135674</v>
          </cell>
          <cell r="H7138">
            <v>6472</v>
          </cell>
        </row>
        <row r="7139">
          <cell r="G7139">
            <v>135674</v>
          </cell>
          <cell r="H7139">
            <v>6472</v>
          </cell>
        </row>
        <row r="7140">
          <cell r="G7140">
            <v>135674</v>
          </cell>
          <cell r="H7140">
            <v>6472</v>
          </cell>
        </row>
        <row r="7141">
          <cell r="G7141">
            <v>135674</v>
          </cell>
          <cell r="H7141">
            <v>6472</v>
          </cell>
        </row>
        <row r="7142">
          <cell r="G7142">
            <v>135674</v>
          </cell>
          <cell r="H7142">
            <v>6472</v>
          </cell>
        </row>
        <row r="7143">
          <cell r="G7143">
            <v>135674</v>
          </cell>
          <cell r="H7143">
            <v>6472</v>
          </cell>
        </row>
        <row r="7144">
          <cell r="G7144">
            <v>135674</v>
          </cell>
          <cell r="H7144">
            <v>6472</v>
          </cell>
        </row>
        <row r="7145">
          <cell r="G7145">
            <v>135674</v>
          </cell>
          <cell r="H7145">
            <v>6472</v>
          </cell>
        </row>
        <row r="7146">
          <cell r="G7146">
            <v>135674</v>
          </cell>
          <cell r="H7146">
            <v>6472</v>
          </cell>
        </row>
        <row r="7147">
          <cell r="G7147">
            <v>135674</v>
          </cell>
          <cell r="H7147">
            <v>6472</v>
          </cell>
        </row>
        <row r="7148">
          <cell r="G7148">
            <v>135674</v>
          </cell>
          <cell r="H7148">
            <v>6472</v>
          </cell>
        </row>
        <row r="7149">
          <cell r="G7149">
            <v>135674</v>
          </cell>
          <cell r="H7149">
            <v>6472</v>
          </cell>
        </row>
        <row r="7150">
          <cell r="G7150">
            <v>135674</v>
          </cell>
          <cell r="H7150">
            <v>6472</v>
          </cell>
        </row>
        <row r="7151">
          <cell r="G7151">
            <v>135674</v>
          </cell>
          <cell r="H7151">
            <v>6472</v>
          </cell>
        </row>
        <row r="7152">
          <cell r="G7152">
            <v>135674</v>
          </cell>
          <cell r="H7152">
            <v>6472</v>
          </cell>
        </row>
        <row r="7153">
          <cell r="G7153">
            <v>135674</v>
          </cell>
          <cell r="H7153">
            <v>6472</v>
          </cell>
        </row>
        <row r="7154">
          <cell r="G7154">
            <v>135674</v>
          </cell>
          <cell r="H7154">
            <v>6472</v>
          </cell>
        </row>
        <row r="7155">
          <cell r="G7155">
            <v>135674</v>
          </cell>
          <cell r="H7155">
            <v>6472</v>
          </cell>
        </row>
        <row r="7156">
          <cell r="G7156">
            <v>135674</v>
          </cell>
          <cell r="H7156">
            <v>6472</v>
          </cell>
        </row>
        <row r="7157">
          <cell r="G7157">
            <v>135674</v>
          </cell>
          <cell r="H7157">
            <v>6472</v>
          </cell>
        </row>
        <row r="7158">
          <cell r="G7158">
            <v>135674</v>
          </cell>
          <cell r="H7158">
            <v>6472</v>
          </cell>
        </row>
        <row r="7159">
          <cell r="G7159">
            <v>135674</v>
          </cell>
          <cell r="H7159">
            <v>6472</v>
          </cell>
        </row>
        <row r="7160">
          <cell r="G7160">
            <v>135674</v>
          </cell>
          <cell r="H7160">
            <v>6472</v>
          </cell>
        </row>
        <row r="7161">
          <cell r="G7161">
            <v>135674</v>
          </cell>
          <cell r="H7161">
            <v>6472</v>
          </cell>
        </row>
        <row r="7162">
          <cell r="G7162">
            <v>135674</v>
          </cell>
          <cell r="H7162">
            <v>6472</v>
          </cell>
        </row>
        <row r="7163">
          <cell r="G7163">
            <v>135674</v>
          </cell>
          <cell r="H7163">
            <v>6472</v>
          </cell>
        </row>
        <row r="7164">
          <cell r="G7164">
            <v>135674</v>
          </cell>
          <cell r="H7164">
            <v>6472</v>
          </cell>
        </row>
        <row r="7165">
          <cell r="G7165">
            <v>135674</v>
          </cell>
          <cell r="H7165">
            <v>6472</v>
          </cell>
        </row>
        <row r="7166">
          <cell r="G7166">
            <v>135674</v>
          </cell>
          <cell r="H7166">
            <v>6472</v>
          </cell>
        </row>
        <row r="7167">
          <cell r="G7167">
            <v>135674</v>
          </cell>
          <cell r="H7167">
            <v>6472</v>
          </cell>
        </row>
        <row r="7168">
          <cell r="G7168">
            <v>135674</v>
          </cell>
          <cell r="H7168">
            <v>6472</v>
          </cell>
        </row>
        <row r="7169">
          <cell r="G7169">
            <v>135674</v>
          </cell>
          <cell r="H7169">
            <v>6472</v>
          </cell>
        </row>
        <row r="7170">
          <cell r="G7170">
            <v>135674</v>
          </cell>
          <cell r="H7170">
            <v>6472</v>
          </cell>
        </row>
        <row r="7171">
          <cell r="G7171">
            <v>135674</v>
          </cell>
          <cell r="H7171">
            <v>6472</v>
          </cell>
        </row>
        <row r="7172">
          <cell r="G7172">
            <v>135674</v>
          </cell>
          <cell r="H7172">
            <v>6472</v>
          </cell>
        </row>
        <row r="7173">
          <cell r="G7173">
            <v>135674</v>
          </cell>
          <cell r="H7173">
            <v>6472</v>
          </cell>
        </row>
        <row r="7174">
          <cell r="G7174">
            <v>135674</v>
          </cell>
          <cell r="H7174">
            <v>6472</v>
          </cell>
        </row>
        <row r="7175">
          <cell r="G7175">
            <v>135674</v>
          </cell>
          <cell r="H7175">
            <v>6472</v>
          </cell>
        </row>
        <row r="7176">
          <cell r="G7176">
            <v>135674</v>
          </cell>
          <cell r="H7176">
            <v>6472</v>
          </cell>
        </row>
        <row r="7177">
          <cell r="G7177">
            <v>135674</v>
          </cell>
          <cell r="H7177">
            <v>6472</v>
          </cell>
        </row>
        <row r="7178">
          <cell r="G7178">
            <v>135674</v>
          </cell>
          <cell r="H7178">
            <v>6472</v>
          </cell>
        </row>
        <row r="7179">
          <cell r="G7179">
            <v>135674</v>
          </cell>
          <cell r="H7179">
            <v>6472</v>
          </cell>
        </row>
        <row r="7180">
          <cell r="G7180">
            <v>135674</v>
          </cell>
          <cell r="H7180">
            <v>6472</v>
          </cell>
        </row>
        <row r="7181">
          <cell r="G7181">
            <v>135674</v>
          </cell>
          <cell r="H7181">
            <v>6472</v>
          </cell>
        </row>
        <row r="7182">
          <cell r="G7182">
            <v>135674</v>
          </cell>
          <cell r="H7182">
            <v>6472</v>
          </cell>
        </row>
        <row r="7183">
          <cell r="G7183">
            <v>135674</v>
          </cell>
          <cell r="H7183">
            <v>6472</v>
          </cell>
        </row>
        <row r="7184">
          <cell r="G7184">
            <v>135674</v>
          </cell>
          <cell r="H7184">
            <v>6472</v>
          </cell>
        </row>
        <row r="7185">
          <cell r="G7185">
            <v>135674</v>
          </cell>
          <cell r="H7185">
            <v>6472</v>
          </cell>
        </row>
        <row r="7186">
          <cell r="G7186">
            <v>135674</v>
          </cell>
          <cell r="H7186">
            <v>6472</v>
          </cell>
        </row>
        <row r="7187">
          <cell r="G7187">
            <v>135674</v>
          </cell>
          <cell r="H7187">
            <v>6472</v>
          </cell>
        </row>
        <row r="7188">
          <cell r="G7188">
            <v>135674</v>
          </cell>
          <cell r="H7188">
            <v>6472</v>
          </cell>
        </row>
        <row r="7189">
          <cell r="G7189">
            <v>135674</v>
          </cell>
          <cell r="H7189">
            <v>6472</v>
          </cell>
        </row>
        <row r="7190">
          <cell r="G7190">
            <v>135674</v>
          </cell>
          <cell r="H7190">
            <v>6472</v>
          </cell>
        </row>
        <row r="7191">
          <cell r="G7191">
            <v>135674</v>
          </cell>
          <cell r="H7191">
            <v>6472</v>
          </cell>
        </row>
        <row r="7192">
          <cell r="G7192">
            <v>135674</v>
          </cell>
          <cell r="H7192">
            <v>6472</v>
          </cell>
        </row>
        <row r="7193">
          <cell r="G7193">
            <v>135674</v>
          </cell>
          <cell r="H7193">
            <v>6472</v>
          </cell>
        </row>
        <row r="7194">
          <cell r="G7194">
            <v>135674</v>
          </cell>
          <cell r="H7194">
            <v>6472</v>
          </cell>
        </row>
        <row r="7195">
          <cell r="G7195">
            <v>135674</v>
          </cell>
          <cell r="H7195">
            <v>6472</v>
          </cell>
        </row>
        <row r="7196">
          <cell r="G7196">
            <v>135674</v>
          </cell>
          <cell r="H7196">
            <v>6472</v>
          </cell>
        </row>
        <row r="7197">
          <cell r="G7197">
            <v>135674</v>
          </cell>
          <cell r="H7197">
            <v>6472</v>
          </cell>
        </row>
        <row r="7198">
          <cell r="G7198">
            <v>135674</v>
          </cell>
          <cell r="H7198">
            <v>6472</v>
          </cell>
        </row>
        <row r="7199">
          <cell r="G7199">
            <v>135674</v>
          </cell>
          <cell r="H7199">
            <v>6472</v>
          </cell>
        </row>
        <row r="7200">
          <cell r="G7200">
            <v>135674</v>
          </cell>
          <cell r="H7200">
            <v>6472</v>
          </cell>
        </row>
        <row r="7201">
          <cell r="G7201">
            <v>135674</v>
          </cell>
          <cell r="H7201">
            <v>6472</v>
          </cell>
        </row>
        <row r="7202">
          <cell r="G7202">
            <v>135674</v>
          </cell>
          <cell r="H7202">
            <v>6472</v>
          </cell>
        </row>
        <row r="7203">
          <cell r="G7203">
            <v>135674</v>
          </cell>
          <cell r="H7203">
            <v>6472</v>
          </cell>
        </row>
        <row r="7204">
          <cell r="G7204">
            <v>135674</v>
          </cell>
          <cell r="H7204">
            <v>6472</v>
          </cell>
        </row>
        <row r="7205">
          <cell r="G7205">
            <v>135674</v>
          </cell>
          <cell r="H7205">
            <v>6472</v>
          </cell>
        </row>
        <row r="7206">
          <cell r="G7206">
            <v>135674</v>
          </cell>
          <cell r="H7206">
            <v>6472</v>
          </cell>
        </row>
        <row r="7207">
          <cell r="G7207">
            <v>135674</v>
          </cell>
          <cell r="H7207">
            <v>6472</v>
          </cell>
        </row>
        <row r="7208">
          <cell r="G7208">
            <v>135674</v>
          </cell>
          <cell r="H7208">
            <v>6472</v>
          </cell>
        </row>
        <row r="7209">
          <cell r="G7209">
            <v>135674</v>
          </cell>
          <cell r="H7209">
            <v>6472</v>
          </cell>
        </row>
        <row r="7210">
          <cell r="G7210">
            <v>135674</v>
          </cell>
          <cell r="H7210">
            <v>6472</v>
          </cell>
        </row>
        <row r="7211">
          <cell r="G7211">
            <v>135674</v>
          </cell>
          <cell r="H7211">
            <v>6472</v>
          </cell>
        </row>
        <row r="7212">
          <cell r="G7212">
            <v>135674</v>
          </cell>
          <cell r="H7212">
            <v>6472</v>
          </cell>
        </row>
        <row r="7213">
          <cell r="G7213">
            <v>135674</v>
          </cell>
          <cell r="H7213">
            <v>6472</v>
          </cell>
        </row>
        <row r="7214">
          <cell r="G7214">
            <v>135674</v>
          </cell>
          <cell r="H7214">
            <v>6472</v>
          </cell>
        </row>
        <row r="7215">
          <cell r="G7215">
            <v>135674</v>
          </cell>
          <cell r="H7215">
            <v>6472</v>
          </cell>
        </row>
        <row r="7216">
          <cell r="G7216">
            <v>135674</v>
          </cell>
          <cell r="H7216">
            <v>6472</v>
          </cell>
        </row>
        <row r="7217">
          <cell r="G7217">
            <v>135674</v>
          </cell>
          <cell r="H7217">
            <v>6472</v>
          </cell>
        </row>
        <row r="7218">
          <cell r="G7218">
            <v>135674</v>
          </cell>
          <cell r="H7218">
            <v>6472</v>
          </cell>
        </row>
        <row r="7219">
          <cell r="G7219">
            <v>135674</v>
          </cell>
          <cell r="H7219">
            <v>6472</v>
          </cell>
        </row>
        <row r="7220">
          <cell r="G7220">
            <v>135674</v>
          </cell>
          <cell r="H7220">
            <v>6472</v>
          </cell>
        </row>
        <row r="7221">
          <cell r="G7221">
            <v>135674</v>
          </cell>
          <cell r="H7221">
            <v>6472</v>
          </cell>
        </row>
        <row r="7222">
          <cell r="G7222">
            <v>135674</v>
          </cell>
          <cell r="H7222">
            <v>6472</v>
          </cell>
        </row>
        <row r="7223">
          <cell r="G7223">
            <v>135674</v>
          </cell>
          <cell r="H7223">
            <v>6472</v>
          </cell>
        </row>
        <row r="7224">
          <cell r="G7224">
            <v>135674</v>
          </cell>
          <cell r="H7224">
            <v>6472</v>
          </cell>
        </row>
        <row r="7225">
          <cell r="G7225">
            <v>135674</v>
          </cell>
          <cell r="H7225">
            <v>6472</v>
          </cell>
        </row>
        <row r="7226">
          <cell r="G7226">
            <v>135674</v>
          </cell>
          <cell r="H7226">
            <v>6472</v>
          </cell>
        </row>
        <row r="7227">
          <cell r="G7227">
            <v>135674</v>
          </cell>
          <cell r="H7227">
            <v>6472</v>
          </cell>
        </row>
        <row r="7228">
          <cell r="G7228">
            <v>135674</v>
          </cell>
          <cell r="H7228">
            <v>6472</v>
          </cell>
        </row>
        <row r="7229">
          <cell r="G7229">
            <v>135674</v>
          </cell>
          <cell r="H7229">
            <v>6472</v>
          </cell>
        </row>
        <row r="7230">
          <cell r="G7230">
            <v>135674</v>
          </cell>
          <cell r="H7230">
            <v>6472</v>
          </cell>
        </row>
        <row r="7231">
          <cell r="G7231">
            <v>135674</v>
          </cell>
          <cell r="H7231">
            <v>6472</v>
          </cell>
        </row>
        <row r="7232">
          <cell r="G7232">
            <v>135674</v>
          </cell>
          <cell r="H7232">
            <v>6472</v>
          </cell>
        </row>
        <row r="7233">
          <cell r="G7233">
            <v>135674</v>
          </cell>
          <cell r="H7233">
            <v>6472</v>
          </cell>
        </row>
        <row r="7234">
          <cell r="G7234">
            <v>135674</v>
          </cell>
          <cell r="H7234">
            <v>6472</v>
          </cell>
        </row>
        <row r="7235">
          <cell r="G7235">
            <v>135674</v>
          </cell>
          <cell r="H7235">
            <v>6472</v>
          </cell>
        </row>
        <row r="7236">
          <cell r="G7236">
            <v>135674</v>
          </cell>
          <cell r="H7236">
            <v>6472</v>
          </cell>
        </row>
        <row r="7237">
          <cell r="G7237">
            <v>135674</v>
          </cell>
          <cell r="H7237">
            <v>6472</v>
          </cell>
        </row>
        <row r="7238">
          <cell r="G7238">
            <v>135674</v>
          </cell>
          <cell r="H7238">
            <v>6472</v>
          </cell>
        </row>
        <row r="7239">
          <cell r="G7239">
            <v>135674</v>
          </cell>
          <cell r="H7239">
            <v>6472</v>
          </cell>
        </row>
        <row r="7240">
          <cell r="G7240">
            <v>135674</v>
          </cell>
          <cell r="H7240">
            <v>6472</v>
          </cell>
        </row>
        <row r="7241">
          <cell r="G7241">
            <v>135674</v>
          </cell>
          <cell r="H7241">
            <v>6472</v>
          </cell>
        </row>
        <row r="7242">
          <cell r="G7242">
            <v>135674</v>
          </cell>
          <cell r="H7242">
            <v>6472</v>
          </cell>
        </row>
        <row r="7243">
          <cell r="G7243">
            <v>135674</v>
          </cell>
          <cell r="H7243">
            <v>6472</v>
          </cell>
        </row>
        <row r="7244">
          <cell r="G7244">
            <v>135674</v>
          </cell>
          <cell r="H7244">
            <v>6472</v>
          </cell>
        </row>
        <row r="7245">
          <cell r="G7245">
            <v>135674</v>
          </cell>
          <cell r="H7245">
            <v>6472</v>
          </cell>
        </row>
        <row r="7246">
          <cell r="G7246">
            <v>135674</v>
          </cell>
          <cell r="H7246">
            <v>6472</v>
          </cell>
        </row>
        <row r="7247">
          <cell r="G7247">
            <v>135674</v>
          </cell>
          <cell r="H7247">
            <v>6472</v>
          </cell>
        </row>
        <row r="7248">
          <cell r="G7248">
            <v>135674</v>
          </cell>
          <cell r="H7248">
            <v>6472</v>
          </cell>
        </row>
        <row r="7249">
          <cell r="G7249">
            <v>135674</v>
          </cell>
          <cell r="H7249">
            <v>6472</v>
          </cell>
        </row>
        <row r="7250">
          <cell r="G7250">
            <v>135674</v>
          </cell>
          <cell r="H7250">
            <v>6472</v>
          </cell>
        </row>
        <row r="7251">
          <cell r="G7251">
            <v>135674</v>
          </cell>
          <cell r="H7251">
            <v>6472</v>
          </cell>
        </row>
        <row r="7252">
          <cell r="G7252">
            <v>135674</v>
          </cell>
          <cell r="H7252">
            <v>6472</v>
          </cell>
        </row>
        <row r="7253">
          <cell r="G7253">
            <v>135674</v>
          </cell>
          <cell r="H7253">
            <v>6472</v>
          </cell>
        </row>
        <row r="7254">
          <cell r="G7254">
            <v>135674</v>
          </cell>
          <cell r="H7254">
            <v>6472</v>
          </cell>
        </row>
        <row r="7255">
          <cell r="G7255">
            <v>135674</v>
          </cell>
          <cell r="H7255">
            <v>6472</v>
          </cell>
        </row>
        <row r="7256">
          <cell r="G7256">
            <v>135674</v>
          </cell>
          <cell r="H7256">
            <v>6472</v>
          </cell>
        </row>
        <row r="7257">
          <cell r="G7257">
            <v>135674</v>
          </cell>
          <cell r="H7257">
            <v>6472</v>
          </cell>
        </row>
        <row r="7258">
          <cell r="G7258">
            <v>135674</v>
          </cell>
          <cell r="H7258">
            <v>6472</v>
          </cell>
        </row>
        <row r="7259">
          <cell r="G7259">
            <v>135674</v>
          </cell>
          <cell r="H7259">
            <v>6472</v>
          </cell>
        </row>
        <row r="7260">
          <cell r="G7260">
            <v>135675</v>
          </cell>
          <cell r="H7260">
            <v>6393</v>
          </cell>
        </row>
        <row r="7261">
          <cell r="G7261">
            <v>135675</v>
          </cell>
          <cell r="H7261">
            <v>6393</v>
          </cell>
        </row>
        <row r="7262">
          <cell r="G7262">
            <v>135675</v>
          </cell>
          <cell r="H7262">
            <v>6393</v>
          </cell>
        </row>
        <row r="7263">
          <cell r="G7263">
            <v>135675</v>
          </cell>
          <cell r="H7263">
            <v>6393</v>
          </cell>
        </row>
        <row r="7264">
          <cell r="G7264">
            <v>135675</v>
          </cell>
          <cell r="H7264">
            <v>6393</v>
          </cell>
        </row>
        <row r="7265">
          <cell r="G7265">
            <v>135675</v>
          </cell>
          <cell r="H7265">
            <v>6393</v>
          </cell>
        </row>
        <row r="7266">
          <cell r="G7266">
            <v>135675</v>
          </cell>
          <cell r="H7266">
            <v>6393</v>
          </cell>
        </row>
        <row r="7267">
          <cell r="G7267">
            <v>135675</v>
          </cell>
          <cell r="H7267">
            <v>6393</v>
          </cell>
        </row>
        <row r="7268">
          <cell r="G7268">
            <v>135675</v>
          </cell>
          <cell r="H7268">
            <v>6393</v>
          </cell>
        </row>
        <row r="7269">
          <cell r="G7269">
            <v>135675</v>
          </cell>
          <cell r="H7269">
            <v>6393</v>
          </cell>
        </row>
        <row r="7270">
          <cell r="G7270">
            <v>135675</v>
          </cell>
          <cell r="H7270">
            <v>6393</v>
          </cell>
        </row>
        <row r="7271">
          <cell r="G7271">
            <v>135675</v>
          </cell>
          <cell r="H7271">
            <v>6393</v>
          </cell>
        </row>
        <row r="7272">
          <cell r="G7272">
            <v>135675</v>
          </cell>
          <cell r="H7272">
            <v>6393</v>
          </cell>
        </row>
        <row r="7273">
          <cell r="G7273">
            <v>135675</v>
          </cell>
          <cell r="H7273">
            <v>6393</v>
          </cell>
        </row>
        <row r="7274">
          <cell r="G7274">
            <v>135675</v>
          </cell>
          <cell r="H7274">
            <v>6393</v>
          </cell>
        </row>
        <row r="7275">
          <cell r="G7275">
            <v>135675</v>
          </cell>
          <cell r="H7275">
            <v>6393</v>
          </cell>
        </row>
        <row r="7276">
          <cell r="G7276">
            <v>135675</v>
          </cell>
          <cell r="H7276">
            <v>6393</v>
          </cell>
        </row>
        <row r="7277">
          <cell r="G7277">
            <v>135675</v>
          </cell>
          <cell r="H7277">
            <v>6393</v>
          </cell>
        </row>
        <row r="7278">
          <cell r="G7278">
            <v>135675</v>
          </cell>
          <cell r="H7278">
            <v>6393</v>
          </cell>
        </row>
        <row r="7279">
          <cell r="G7279">
            <v>135675</v>
          </cell>
          <cell r="H7279">
            <v>6393</v>
          </cell>
        </row>
        <row r="7280">
          <cell r="G7280">
            <v>135675</v>
          </cell>
          <cell r="H7280">
            <v>6393</v>
          </cell>
        </row>
        <row r="7281">
          <cell r="G7281">
            <v>135675</v>
          </cell>
          <cell r="H7281">
            <v>6393</v>
          </cell>
        </row>
        <row r="7282">
          <cell r="G7282">
            <v>135675</v>
          </cell>
          <cell r="H7282">
            <v>6393</v>
          </cell>
        </row>
        <row r="7283">
          <cell r="G7283">
            <v>135675</v>
          </cell>
          <cell r="H7283">
            <v>6393</v>
          </cell>
        </row>
        <row r="7284">
          <cell r="G7284">
            <v>135675</v>
          </cell>
          <cell r="H7284">
            <v>6393</v>
          </cell>
        </row>
        <row r="7285">
          <cell r="G7285">
            <v>135675</v>
          </cell>
          <cell r="H7285">
            <v>6393</v>
          </cell>
        </row>
        <row r="7286">
          <cell r="G7286">
            <v>135675</v>
          </cell>
          <cell r="H7286">
            <v>6393</v>
          </cell>
        </row>
        <row r="7287">
          <cell r="G7287">
            <v>135675</v>
          </cell>
          <cell r="H7287">
            <v>6393</v>
          </cell>
        </row>
        <row r="7288">
          <cell r="G7288">
            <v>135675</v>
          </cell>
          <cell r="H7288">
            <v>6393</v>
          </cell>
        </row>
        <row r="7289">
          <cell r="G7289">
            <v>135675</v>
          </cell>
          <cell r="H7289">
            <v>6393</v>
          </cell>
        </row>
        <row r="7290">
          <cell r="G7290">
            <v>135675</v>
          </cell>
          <cell r="H7290">
            <v>6393</v>
          </cell>
        </row>
        <row r="7291">
          <cell r="G7291">
            <v>135675</v>
          </cell>
          <cell r="H7291">
            <v>6393</v>
          </cell>
        </row>
        <row r="7292">
          <cell r="G7292">
            <v>135675</v>
          </cell>
          <cell r="H7292">
            <v>6393</v>
          </cell>
        </row>
        <row r="7293">
          <cell r="G7293">
            <v>135675</v>
          </cell>
          <cell r="H7293">
            <v>6393</v>
          </cell>
        </row>
        <row r="7294">
          <cell r="G7294">
            <v>135675</v>
          </cell>
          <cell r="H7294">
            <v>6393</v>
          </cell>
        </row>
        <row r="7295">
          <cell r="G7295">
            <v>135675</v>
          </cell>
          <cell r="H7295">
            <v>6393</v>
          </cell>
        </row>
        <row r="7296">
          <cell r="G7296">
            <v>135675</v>
          </cell>
          <cell r="H7296">
            <v>6393</v>
          </cell>
        </row>
        <row r="7297">
          <cell r="G7297">
            <v>135675</v>
          </cell>
          <cell r="H7297">
            <v>6393</v>
          </cell>
        </row>
        <row r="7298">
          <cell r="G7298">
            <v>135675</v>
          </cell>
          <cell r="H7298">
            <v>6393</v>
          </cell>
        </row>
        <row r="7299">
          <cell r="G7299">
            <v>135675</v>
          </cell>
          <cell r="H7299">
            <v>6393</v>
          </cell>
        </row>
        <row r="7300">
          <cell r="G7300">
            <v>135675</v>
          </cell>
          <cell r="H7300">
            <v>6393</v>
          </cell>
        </row>
        <row r="7301">
          <cell r="G7301">
            <v>135675</v>
          </cell>
          <cell r="H7301">
            <v>6393</v>
          </cell>
        </row>
        <row r="7302">
          <cell r="G7302">
            <v>135675</v>
          </cell>
          <cell r="H7302">
            <v>6393</v>
          </cell>
        </row>
        <row r="7303">
          <cell r="G7303">
            <v>135675</v>
          </cell>
          <cell r="H7303">
            <v>6393</v>
          </cell>
        </row>
        <row r="7304">
          <cell r="G7304">
            <v>135675</v>
          </cell>
          <cell r="H7304">
            <v>6393</v>
          </cell>
        </row>
        <row r="7305">
          <cell r="G7305">
            <v>135675</v>
          </cell>
          <cell r="H7305">
            <v>6393</v>
          </cell>
        </row>
        <row r="7306">
          <cell r="G7306">
            <v>135675</v>
          </cell>
          <cell r="H7306">
            <v>6393</v>
          </cell>
        </row>
        <row r="7307">
          <cell r="G7307">
            <v>135675</v>
          </cell>
          <cell r="H7307">
            <v>6393</v>
          </cell>
        </row>
        <row r="7308">
          <cell r="G7308">
            <v>135675</v>
          </cell>
          <cell r="H7308">
            <v>6393</v>
          </cell>
        </row>
        <row r="7309">
          <cell r="G7309">
            <v>135675</v>
          </cell>
          <cell r="H7309">
            <v>6393</v>
          </cell>
        </row>
        <row r="7310">
          <cell r="G7310">
            <v>135675</v>
          </cell>
          <cell r="H7310">
            <v>6393</v>
          </cell>
        </row>
        <row r="7311">
          <cell r="G7311">
            <v>135675</v>
          </cell>
          <cell r="H7311">
            <v>6393</v>
          </cell>
        </row>
        <row r="7312">
          <cell r="G7312">
            <v>135675</v>
          </cell>
          <cell r="H7312">
            <v>6393</v>
          </cell>
        </row>
        <row r="7313">
          <cell r="G7313">
            <v>135675</v>
          </cell>
          <cell r="H7313">
            <v>6393</v>
          </cell>
        </row>
        <row r="7314">
          <cell r="G7314">
            <v>135675</v>
          </cell>
          <cell r="H7314">
            <v>6393</v>
          </cell>
        </row>
        <row r="7315">
          <cell r="G7315">
            <v>135675</v>
          </cell>
          <cell r="H7315">
            <v>6393</v>
          </cell>
        </row>
        <row r="7316">
          <cell r="G7316">
            <v>135675</v>
          </cell>
          <cell r="H7316">
            <v>6393</v>
          </cell>
        </row>
        <row r="7317">
          <cell r="G7317">
            <v>135675</v>
          </cell>
          <cell r="H7317">
            <v>6393</v>
          </cell>
        </row>
        <row r="7318">
          <cell r="G7318">
            <v>135675</v>
          </cell>
          <cell r="H7318">
            <v>6393</v>
          </cell>
        </row>
        <row r="7319">
          <cell r="G7319">
            <v>135675</v>
          </cell>
          <cell r="H7319">
            <v>6393</v>
          </cell>
        </row>
        <row r="7320">
          <cell r="G7320">
            <v>135675</v>
          </cell>
          <cell r="H7320">
            <v>6393</v>
          </cell>
        </row>
        <row r="7321">
          <cell r="G7321">
            <v>135675</v>
          </cell>
          <cell r="H7321">
            <v>6393</v>
          </cell>
        </row>
        <row r="7322">
          <cell r="G7322">
            <v>135675</v>
          </cell>
          <cell r="H7322">
            <v>6393</v>
          </cell>
        </row>
        <row r="7323">
          <cell r="G7323">
            <v>135675</v>
          </cell>
          <cell r="H7323">
            <v>6393</v>
          </cell>
        </row>
        <row r="7324">
          <cell r="G7324">
            <v>135675</v>
          </cell>
          <cell r="H7324">
            <v>6393</v>
          </cell>
        </row>
        <row r="7325">
          <cell r="G7325">
            <v>135675</v>
          </cell>
          <cell r="H7325">
            <v>6393</v>
          </cell>
        </row>
        <row r="7326">
          <cell r="G7326">
            <v>135675</v>
          </cell>
          <cell r="H7326">
            <v>6393</v>
          </cell>
        </row>
        <row r="7327">
          <cell r="G7327">
            <v>135675</v>
          </cell>
          <cell r="H7327">
            <v>6393</v>
          </cell>
        </row>
        <row r="7328">
          <cell r="G7328">
            <v>135675</v>
          </cell>
          <cell r="H7328">
            <v>6393</v>
          </cell>
        </row>
        <row r="7329">
          <cell r="G7329">
            <v>135675</v>
          </cell>
          <cell r="H7329">
            <v>6393</v>
          </cell>
        </row>
        <row r="7330">
          <cell r="G7330">
            <v>135675</v>
          </cell>
          <cell r="H7330">
            <v>6393</v>
          </cell>
        </row>
        <row r="7331">
          <cell r="G7331">
            <v>135675</v>
          </cell>
          <cell r="H7331">
            <v>6393</v>
          </cell>
        </row>
        <row r="7332">
          <cell r="G7332">
            <v>135675</v>
          </cell>
          <cell r="H7332">
            <v>6393</v>
          </cell>
        </row>
        <row r="7333">
          <cell r="G7333">
            <v>135675</v>
          </cell>
          <cell r="H7333">
            <v>6393</v>
          </cell>
        </row>
        <row r="7334">
          <cell r="G7334">
            <v>135675</v>
          </cell>
          <cell r="H7334">
            <v>6393</v>
          </cell>
        </row>
        <row r="7335">
          <cell r="G7335">
            <v>135675</v>
          </cell>
          <cell r="H7335">
            <v>6393</v>
          </cell>
        </row>
        <row r="7336">
          <cell r="G7336">
            <v>135675</v>
          </cell>
          <cell r="H7336">
            <v>6393</v>
          </cell>
        </row>
        <row r="7337">
          <cell r="G7337">
            <v>135675</v>
          </cell>
          <cell r="H7337">
            <v>6393</v>
          </cell>
        </row>
        <row r="7338">
          <cell r="G7338">
            <v>135675</v>
          </cell>
          <cell r="H7338">
            <v>6393</v>
          </cell>
        </row>
        <row r="7339">
          <cell r="G7339">
            <v>135675</v>
          </cell>
          <cell r="H7339">
            <v>6393</v>
          </cell>
        </row>
        <row r="7340">
          <cell r="G7340">
            <v>135675</v>
          </cell>
          <cell r="H7340">
            <v>6393</v>
          </cell>
        </row>
        <row r="7341">
          <cell r="G7341">
            <v>135675</v>
          </cell>
          <cell r="H7341">
            <v>6393</v>
          </cell>
        </row>
        <row r="7342">
          <cell r="G7342">
            <v>135675</v>
          </cell>
          <cell r="H7342">
            <v>6393</v>
          </cell>
        </row>
        <row r="7343">
          <cell r="G7343">
            <v>135675</v>
          </cell>
          <cell r="H7343">
            <v>6393</v>
          </cell>
        </row>
        <row r="7344">
          <cell r="G7344">
            <v>135675</v>
          </cell>
          <cell r="H7344">
            <v>6393</v>
          </cell>
        </row>
        <row r="7345">
          <cell r="G7345">
            <v>135675</v>
          </cell>
          <cell r="H7345">
            <v>6393</v>
          </cell>
        </row>
        <row r="7346">
          <cell r="G7346">
            <v>135675</v>
          </cell>
          <cell r="H7346">
            <v>6393</v>
          </cell>
        </row>
        <row r="7347">
          <cell r="G7347">
            <v>135675</v>
          </cell>
          <cell r="H7347">
            <v>6393</v>
          </cell>
        </row>
        <row r="7348">
          <cell r="G7348">
            <v>135675</v>
          </cell>
          <cell r="H7348">
            <v>6393</v>
          </cell>
        </row>
        <row r="7349">
          <cell r="G7349">
            <v>135675</v>
          </cell>
          <cell r="H7349">
            <v>6393</v>
          </cell>
        </row>
        <row r="7350">
          <cell r="G7350">
            <v>135675</v>
          </cell>
          <cell r="H7350">
            <v>6393</v>
          </cell>
        </row>
        <row r="7351">
          <cell r="G7351">
            <v>135675</v>
          </cell>
          <cell r="H7351">
            <v>6393</v>
          </cell>
        </row>
        <row r="7352">
          <cell r="G7352">
            <v>135675</v>
          </cell>
          <cell r="H7352">
            <v>6393</v>
          </cell>
        </row>
        <row r="7353">
          <cell r="G7353">
            <v>135675</v>
          </cell>
          <cell r="H7353">
            <v>6393</v>
          </cell>
        </row>
        <row r="7354">
          <cell r="G7354">
            <v>135675</v>
          </cell>
          <cell r="H7354">
            <v>6393</v>
          </cell>
        </row>
        <row r="7355">
          <cell r="G7355">
            <v>135675</v>
          </cell>
          <cell r="H7355">
            <v>6393</v>
          </cell>
        </row>
        <row r="7356">
          <cell r="G7356">
            <v>135675</v>
          </cell>
          <cell r="H7356">
            <v>6393</v>
          </cell>
        </row>
        <row r="7357">
          <cell r="G7357">
            <v>135675</v>
          </cell>
          <cell r="H7357">
            <v>6393</v>
          </cell>
        </row>
        <row r="7358">
          <cell r="G7358">
            <v>135675</v>
          </cell>
          <cell r="H7358">
            <v>6393</v>
          </cell>
        </row>
        <row r="7359">
          <cell r="G7359">
            <v>135675</v>
          </cell>
          <cell r="H7359">
            <v>6393</v>
          </cell>
        </row>
        <row r="7360">
          <cell r="G7360">
            <v>135675</v>
          </cell>
          <cell r="H7360">
            <v>6393</v>
          </cell>
        </row>
        <row r="7361">
          <cell r="G7361">
            <v>135675</v>
          </cell>
          <cell r="H7361">
            <v>6393</v>
          </cell>
        </row>
        <row r="7362">
          <cell r="G7362">
            <v>135675</v>
          </cell>
          <cell r="H7362">
            <v>6393</v>
          </cell>
        </row>
        <row r="7363">
          <cell r="G7363">
            <v>135675</v>
          </cell>
          <cell r="H7363">
            <v>6393</v>
          </cell>
        </row>
        <row r="7364">
          <cell r="G7364">
            <v>135675</v>
          </cell>
          <cell r="H7364">
            <v>6393</v>
          </cell>
        </row>
        <row r="7365">
          <cell r="G7365">
            <v>135675</v>
          </cell>
          <cell r="H7365">
            <v>6393</v>
          </cell>
        </row>
        <row r="7366">
          <cell r="G7366">
            <v>135675</v>
          </cell>
          <cell r="H7366">
            <v>6393</v>
          </cell>
        </row>
        <row r="7367">
          <cell r="G7367">
            <v>135675</v>
          </cell>
          <cell r="H7367">
            <v>6393</v>
          </cell>
        </row>
        <row r="7368">
          <cell r="G7368">
            <v>135675</v>
          </cell>
          <cell r="H7368">
            <v>6393</v>
          </cell>
        </row>
        <row r="7369">
          <cell r="G7369">
            <v>135675</v>
          </cell>
          <cell r="H7369">
            <v>6393</v>
          </cell>
        </row>
        <row r="7370">
          <cell r="G7370">
            <v>135675</v>
          </cell>
          <cell r="H7370">
            <v>6393</v>
          </cell>
        </row>
        <row r="7371">
          <cell r="G7371">
            <v>135675</v>
          </cell>
          <cell r="H7371">
            <v>6393</v>
          </cell>
        </row>
        <row r="7372">
          <cell r="G7372">
            <v>135675</v>
          </cell>
          <cell r="H7372">
            <v>6393</v>
          </cell>
        </row>
        <row r="7373">
          <cell r="G7373">
            <v>135675</v>
          </cell>
          <cell r="H7373">
            <v>6393</v>
          </cell>
        </row>
        <row r="7374">
          <cell r="G7374">
            <v>135675</v>
          </cell>
          <cell r="H7374">
            <v>6393</v>
          </cell>
        </row>
        <row r="7375">
          <cell r="G7375">
            <v>135675</v>
          </cell>
          <cell r="H7375">
            <v>6393</v>
          </cell>
        </row>
        <row r="7376">
          <cell r="G7376">
            <v>135675</v>
          </cell>
          <cell r="H7376">
            <v>6393</v>
          </cell>
        </row>
        <row r="7377">
          <cell r="G7377">
            <v>135675</v>
          </cell>
          <cell r="H7377">
            <v>6393</v>
          </cell>
        </row>
        <row r="7378">
          <cell r="G7378">
            <v>135675</v>
          </cell>
          <cell r="H7378">
            <v>6393</v>
          </cell>
        </row>
        <row r="7379">
          <cell r="G7379">
            <v>135675</v>
          </cell>
          <cell r="H7379">
            <v>6393</v>
          </cell>
        </row>
        <row r="7380">
          <cell r="G7380">
            <v>135675</v>
          </cell>
          <cell r="H7380">
            <v>6393</v>
          </cell>
        </row>
        <row r="7381">
          <cell r="G7381">
            <v>135675</v>
          </cell>
          <cell r="H7381">
            <v>6393</v>
          </cell>
        </row>
        <row r="7382">
          <cell r="G7382">
            <v>135675</v>
          </cell>
          <cell r="H7382">
            <v>6393</v>
          </cell>
        </row>
        <row r="7383">
          <cell r="G7383">
            <v>135675</v>
          </cell>
          <cell r="H7383">
            <v>6393</v>
          </cell>
        </row>
        <row r="7384">
          <cell r="G7384">
            <v>135675</v>
          </cell>
          <cell r="H7384">
            <v>6393</v>
          </cell>
        </row>
        <row r="7385">
          <cell r="G7385">
            <v>135675</v>
          </cell>
          <cell r="H7385">
            <v>6393</v>
          </cell>
        </row>
        <row r="7386">
          <cell r="G7386">
            <v>135675</v>
          </cell>
          <cell r="H7386">
            <v>6393</v>
          </cell>
        </row>
        <row r="7387">
          <cell r="G7387">
            <v>135675</v>
          </cell>
          <cell r="H7387">
            <v>6393</v>
          </cell>
        </row>
        <row r="7388">
          <cell r="G7388">
            <v>135675</v>
          </cell>
          <cell r="H7388">
            <v>6393</v>
          </cell>
        </row>
        <row r="7389">
          <cell r="G7389">
            <v>135675</v>
          </cell>
          <cell r="H7389">
            <v>6393</v>
          </cell>
        </row>
        <row r="7390">
          <cell r="G7390">
            <v>135675</v>
          </cell>
          <cell r="H7390">
            <v>6393</v>
          </cell>
        </row>
        <row r="7391">
          <cell r="G7391">
            <v>135675</v>
          </cell>
          <cell r="H7391">
            <v>6393</v>
          </cell>
        </row>
        <row r="7392">
          <cell r="G7392">
            <v>135675</v>
          </cell>
          <cell r="H7392">
            <v>6393</v>
          </cell>
        </row>
        <row r="7393">
          <cell r="G7393">
            <v>135675</v>
          </cell>
          <cell r="H7393">
            <v>6393</v>
          </cell>
        </row>
        <row r="7394">
          <cell r="G7394">
            <v>135675</v>
          </cell>
          <cell r="H7394">
            <v>6393</v>
          </cell>
        </row>
        <row r="7395">
          <cell r="G7395">
            <v>135675</v>
          </cell>
          <cell r="H7395">
            <v>6393</v>
          </cell>
        </row>
        <row r="7396">
          <cell r="G7396">
            <v>135675</v>
          </cell>
          <cell r="H7396">
            <v>6393</v>
          </cell>
        </row>
        <row r="7397">
          <cell r="G7397">
            <v>135675</v>
          </cell>
          <cell r="H7397">
            <v>6393</v>
          </cell>
        </row>
        <row r="7398">
          <cell r="G7398">
            <v>135675</v>
          </cell>
          <cell r="H7398">
            <v>6393</v>
          </cell>
        </row>
        <row r="7399">
          <cell r="G7399">
            <v>135675</v>
          </cell>
          <cell r="H7399">
            <v>6393</v>
          </cell>
        </row>
        <row r="7400">
          <cell r="G7400">
            <v>135675</v>
          </cell>
          <cell r="H7400">
            <v>6393</v>
          </cell>
        </row>
        <row r="7401">
          <cell r="G7401">
            <v>135675</v>
          </cell>
          <cell r="H7401">
            <v>6393</v>
          </cell>
        </row>
        <row r="7402">
          <cell r="G7402">
            <v>135675</v>
          </cell>
          <cell r="H7402">
            <v>6393</v>
          </cell>
        </row>
        <row r="7403">
          <cell r="G7403">
            <v>135675</v>
          </cell>
          <cell r="H7403">
            <v>6393</v>
          </cell>
        </row>
        <row r="7404">
          <cell r="G7404">
            <v>135675</v>
          </cell>
          <cell r="H7404">
            <v>6393</v>
          </cell>
        </row>
        <row r="7405">
          <cell r="G7405">
            <v>135675</v>
          </cell>
          <cell r="H7405">
            <v>6393</v>
          </cell>
        </row>
        <row r="7406">
          <cell r="G7406">
            <v>135675</v>
          </cell>
          <cell r="H7406">
            <v>6393</v>
          </cell>
        </row>
        <row r="7407">
          <cell r="G7407">
            <v>135675</v>
          </cell>
          <cell r="H7407">
            <v>6393</v>
          </cell>
        </row>
        <row r="7408">
          <cell r="G7408">
            <v>135675</v>
          </cell>
          <cell r="H7408">
            <v>6393</v>
          </cell>
        </row>
        <row r="7409">
          <cell r="G7409">
            <v>135675</v>
          </cell>
          <cell r="H7409">
            <v>6393</v>
          </cell>
        </row>
        <row r="7410">
          <cell r="G7410">
            <v>135675</v>
          </cell>
          <cell r="H7410">
            <v>6393</v>
          </cell>
        </row>
        <row r="7411">
          <cell r="G7411">
            <v>135675</v>
          </cell>
          <cell r="H7411">
            <v>6393</v>
          </cell>
        </row>
        <row r="7412">
          <cell r="G7412">
            <v>135675</v>
          </cell>
          <cell r="H7412">
            <v>6393</v>
          </cell>
        </row>
        <row r="7413">
          <cell r="G7413">
            <v>135675</v>
          </cell>
          <cell r="H7413">
            <v>6393</v>
          </cell>
        </row>
        <row r="7414">
          <cell r="G7414">
            <v>135675</v>
          </cell>
          <cell r="H7414">
            <v>6393</v>
          </cell>
        </row>
        <row r="7415">
          <cell r="G7415">
            <v>135675</v>
          </cell>
          <cell r="H7415">
            <v>6393</v>
          </cell>
        </row>
        <row r="7416">
          <cell r="G7416">
            <v>135675</v>
          </cell>
          <cell r="H7416">
            <v>6393</v>
          </cell>
        </row>
        <row r="7417">
          <cell r="G7417">
            <v>135675</v>
          </cell>
          <cell r="H7417">
            <v>6393</v>
          </cell>
        </row>
        <row r="7418">
          <cell r="G7418">
            <v>135675</v>
          </cell>
          <cell r="H7418">
            <v>6393</v>
          </cell>
        </row>
        <row r="7419">
          <cell r="G7419">
            <v>135675</v>
          </cell>
          <cell r="H7419">
            <v>6393</v>
          </cell>
        </row>
        <row r="7420">
          <cell r="G7420">
            <v>135675</v>
          </cell>
          <cell r="H7420">
            <v>6393</v>
          </cell>
        </row>
        <row r="7421">
          <cell r="G7421">
            <v>135675</v>
          </cell>
          <cell r="H7421">
            <v>6393</v>
          </cell>
        </row>
        <row r="7422">
          <cell r="G7422">
            <v>135676</v>
          </cell>
          <cell r="H7422">
            <v>6425</v>
          </cell>
        </row>
        <row r="7423">
          <cell r="G7423">
            <v>135676</v>
          </cell>
          <cell r="H7423">
            <v>6425</v>
          </cell>
        </row>
        <row r="7424">
          <cell r="G7424">
            <v>135676</v>
          </cell>
          <cell r="H7424">
            <v>6425</v>
          </cell>
        </row>
        <row r="7425">
          <cell r="G7425">
            <v>135676</v>
          </cell>
          <cell r="H7425">
            <v>6425</v>
          </cell>
        </row>
        <row r="7426">
          <cell r="G7426">
            <v>135676</v>
          </cell>
          <cell r="H7426">
            <v>6425</v>
          </cell>
        </row>
        <row r="7427">
          <cell r="G7427">
            <v>135676</v>
          </cell>
          <cell r="H7427">
            <v>6425</v>
          </cell>
        </row>
        <row r="7428">
          <cell r="G7428">
            <v>135676</v>
          </cell>
          <cell r="H7428">
            <v>6425</v>
          </cell>
        </row>
        <row r="7429">
          <cell r="G7429">
            <v>135676</v>
          </cell>
          <cell r="H7429">
            <v>6425</v>
          </cell>
        </row>
        <row r="7430">
          <cell r="G7430">
            <v>135676</v>
          </cell>
          <cell r="H7430">
            <v>6425</v>
          </cell>
        </row>
        <row r="7431">
          <cell r="G7431">
            <v>135676</v>
          </cell>
          <cell r="H7431">
            <v>6425</v>
          </cell>
        </row>
        <row r="7432">
          <cell r="G7432">
            <v>135676</v>
          </cell>
          <cell r="H7432">
            <v>6425</v>
          </cell>
        </row>
        <row r="7433">
          <cell r="G7433">
            <v>135676</v>
          </cell>
          <cell r="H7433">
            <v>6425</v>
          </cell>
        </row>
        <row r="7434">
          <cell r="G7434">
            <v>135676</v>
          </cell>
          <cell r="H7434">
            <v>6425</v>
          </cell>
        </row>
        <row r="7435">
          <cell r="G7435">
            <v>135676</v>
          </cell>
          <cell r="H7435">
            <v>6425</v>
          </cell>
        </row>
        <row r="7436">
          <cell r="G7436">
            <v>135676</v>
          </cell>
          <cell r="H7436">
            <v>6425</v>
          </cell>
        </row>
        <row r="7437">
          <cell r="G7437">
            <v>135676</v>
          </cell>
          <cell r="H7437">
            <v>6425</v>
          </cell>
        </row>
        <row r="7438">
          <cell r="G7438">
            <v>135676</v>
          </cell>
          <cell r="H7438">
            <v>6425</v>
          </cell>
        </row>
        <row r="7439">
          <cell r="G7439">
            <v>135676</v>
          </cell>
          <cell r="H7439">
            <v>6425</v>
          </cell>
        </row>
        <row r="7440">
          <cell r="G7440">
            <v>135676</v>
          </cell>
          <cell r="H7440">
            <v>6425</v>
          </cell>
        </row>
        <row r="7441">
          <cell r="G7441">
            <v>135676</v>
          </cell>
          <cell r="H7441">
            <v>6425</v>
          </cell>
        </row>
        <row r="7442">
          <cell r="G7442">
            <v>135676</v>
          </cell>
          <cell r="H7442">
            <v>6425</v>
          </cell>
        </row>
        <row r="7443">
          <cell r="G7443">
            <v>135676</v>
          </cell>
          <cell r="H7443">
            <v>6425</v>
          </cell>
        </row>
        <row r="7444">
          <cell r="G7444">
            <v>135676</v>
          </cell>
          <cell r="H7444">
            <v>6425</v>
          </cell>
        </row>
        <row r="7445">
          <cell r="G7445">
            <v>135676</v>
          </cell>
          <cell r="H7445">
            <v>6425</v>
          </cell>
        </row>
        <row r="7446">
          <cell r="G7446">
            <v>135676</v>
          </cell>
          <cell r="H7446">
            <v>6425</v>
          </cell>
        </row>
        <row r="7447">
          <cell r="G7447">
            <v>135676</v>
          </cell>
          <cell r="H7447">
            <v>6425</v>
          </cell>
        </row>
        <row r="7448">
          <cell r="G7448">
            <v>135676</v>
          </cell>
          <cell r="H7448">
            <v>6425</v>
          </cell>
        </row>
        <row r="7449">
          <cell r="G7449">
            <v>135676</v>
          </cell>
          <cell r="H7449">
            <v>6425</v>
          </cell>
        </row>
        <row r="7450">
          <cell r="G7450">
            <v>135676</v>
          </cell>
          <cell r="H7450">
            <v>6425</v>
          </cell>
        </row>
        <row r="7451">
          <cell r="G7451">
            <v>135676</v>
          </cell>
          <cell r="H7451">
            <v>6425</v>
          </cell>
        </row>
        <row r="7452">
          <cell r="G7452">
            <v>135676</v>
          </cell>
          <cell r="H7452">
            <v>6425</v>
          </cell>
        </row>
        <row r="7453">
          <cell r="G7453">
            <v>135676</v>
          </cell>
          <cell r="H7453">
            <v>6425</v>
          </cell>
        </row>
        <row r="7454">
          <cell r="G7454">
            <v>135676</v>
          </cell>
          <cell r="H7454">
            <v>6425</v>
          </cell>
        </row>
        <row r="7455">
          <cell r="G7455">
            <v>135676</v>
          </cell>
          <cell r="H7455">
            <v>6425</v>
          </cell>
        </row>
        <row r="7456">
          <cell r="G7456">
            <v>135676</v>
          </cell>
          <cell r="H7456">
            <v>6425</v>
          </cell>
        </row>
        <row r="7457">
          <cell r="G7457">
            <v>135676</v>
          </cell>
          <cell r="H7457">
            <v>6425</v>
          </cell>
        </row>
        <row r="7458">
          <cell r="G7458">
            <v>135676</v>
          </cell>
          <cell r="H7458">
            <v>6425</v>
          </cell>
        </row>
        <row r="7459">
          <cell r="G7459">
            <v>135677</v>
          </cell>
          <cell r="H7459">
            <v>6436</v>
          </cell>
        </row>
        <row r="7460">
          <cell r="G7460">
            <v>135677</v>
          </cell>
          <cell r="H7460">
            <v>6436</v>
          </cell>
        </row>
        <row r="7461">
          <cell r="G7461">
            <v>135677</v>
          </cell>
          <cell r="H7461">
            <v>6436</v>
          </cell>
        </row>
        <row r="7462">
          <cell r="G7462">
            <v>135677</v>
          </cell>
          <cell r="H7462">
            <v>6436</v>
          </cell>
        </row>
        <row r="7463">
          <cell r="G7463">
            <v>135677</v>
          </cell>
          <cell r="H7463">
            <v>6436</v>
          </cell>
        </row>
        <row r="7464">
          <cell r="G7464">
            <v>135677</v>
          </cell>
          <cell r="H7464">
            <v>6436</v>
          </cell>
        </row>
        <row r="7465">
          <cell r="G7465">
            <v>135677</v>
          </cell>
          <cell r="H7465">
            <v>6436</v>
          </cell>
        </row>
        <row r="7466">
          <cell r="G7466">
            <v>135677</v>
          </cell>
          <cell r="H7466">
            <v>6436</v>
          </cell>
        </row>
        <row r="7467">
          <cell r="G7467">
            <v>135677</v>
          </cell>
          <cell r="H7467">
            <v>6436</v>
          </cell>
        </row>
        <row r="7468">
          <cell r="G7468">
            <v>135677</v>
          </cell>
          <cell r="H7468">
            <v>6436</v>
          </cell>
        </row>
        <row r="7469">
          <cell r="G7469">
            <v>135677</v>
          </cell>
          <cell r="H7469">
            <v>6436</v>
          </cell>
        </row>
        <row r="7470">
          <cell r="G7470">
            <v>135677</v>
          </cell>
          <cell r="H7470">
            <v>6436</v>
          </cell>
        </row>
        <row r="7471">
          <cell r="G7471">
            <v>135677</v>
          </cell>
          <cell r="H7471">
            <v>6436</v>
          </cell>
        </row>
        <row r="7472">
          <cell r="G7472">
            <v>135677</v>
          </cell>
          <cell r="H7472">
            <v>6436</v>
          </cell>
        </row>
        <row r="7473">
          <cell r="G7473">
            <v>135677</v>
          </cell>
          <cell r="H7473">
            <v>6436</v>
          </cell>
        </row>
        <row r="7474">
          <cell r="G7474">
            <v>135677</v>
          </cell>
          <cell r="H7474">
            <v>6436</v>
          </cell>
        </row>
        <row r="7475">
          <cell r="G7475">
            <v>135677</v>
          </cell>
          <cell r="H7475">
            <v>6436</v>
          </cell>
        </row>
        <row r="7476">
          <cell r="G7476">
            <v>135677</v>
          </cell>
          <cell r="H7476">
            <v>6436</v>
          </cell>
        </row>
        <row r="7477">
          <cell r="G7477">
            <v>135677</v>
          </cell>
          <cell r="H7477">
            <v>6436</v>
          </cell>
        </row>
        <row r="7478">
          <cell r="G7478">
            <v>135677</v>
          </cell>
          <cell r="H7478">
            <v>6436</v>
          </cell>
        </row>
        <row r="7479">
          <cell r="G7479">
            <v>135677</v>
          </cell>
          <cell r="H7479">
            <v>6436</v>
          </cell>
        </row>
        <row r="7480">
          <cell r="G7480">
            <v>135677</v>
          </cell>
          <cell r="H7480">
            <v>6436</v>
          </cell>
        </row>
        <row r="7481">
          <cell r="G7481">
            <v>135677</v>
          </cell>
          <cell r="H7481">
            <v>6436</v>
          </cell>
        </row>
        <row r="7482">
          <cell r="G7482">
            <v>135677</v>
          </cell>
          <cell r="H7482">
            <v>6436</v>
          </cell>
        </row>
        <row r="7483">
          <cell r="G7483">
            <v>135677</v>
          </cell>
          <cell r="H7483">
            <v>6436</v>
          </cell>
        </row>
        <row r="7484">
          <cell r="G7484">
            <v>135677</v>
          </cell>
          <cell r="H7484">
            <v>6436</v>
          </cell>
        </row>
        <row r="7485">
          <cell r="G7485">
            <v>135677</v>
          </cell>
          <cell r="H7485">
            <v>6436</v>
          </cell>
        </row>
        <row r="7486">
          <cell r="G7486">
            <v>135677</v>
          </cell>
          <cell r="H7486">
            <v>6436</v>
          </cell>
        </row>
        <row r="7487">
          <cell r="G7487">
            <v>135677</v>
          </cell>
          <cell r="H7487">
            <v>6436</v>
          </cell>
        </row>
        <row r="7488">
          <cell r="G7488">
            <v>135677</v>
          </cell>
          <cell r="H7488">
            <v>6436</v>
          </cell>
        </row>
        <row r="7489">
          <cell r="G7489">
            <v>135677</v>
          </cell>
          <cell r="H7489">
            <v>6436</v>
          </cell>
        </row>
        <row r="7490">
          <cell r="G7490">
            <v>135677</v>
          </cell>
          <cell r="H7490">
            <v>6436</v>
          </cell>
        </row>
        <row r="7491">
          <cell r="G7491">
            <v>135677</v>
          </cell>
          <cell r="H7491">
            <v>6436</v>
          </cell>
        </row>
        <row r="7492">
          <cell r="G7492">
            <v>135677</v>
          </cell>
          <cell r="H7492">
            <v>6436</v>
          </cell>
        </row>
        <row r="7493">
          <cell r="G7493">
            <v>135677</v>
          </cell>
          <cell r="H7493">
            <v>6436</v>
          </cell>
        </row>
        <row r="7494">
          <cell r="G7494">
            <v>135677</v>
          </cell>
          <cell r="H7494">
            <v>6436</v>
          </cell>
        </row>
        <row r="7495">
          <cell r="G7495">
            <v>135677</v>
          </cell>
          <cell r="H7495">
            <v>6436</v>
          </cell>
        </row>
        <row r="7496">
          <cell r="G7496">
            <v>135677</v>
          </cell>
          <cell r="H7496">
            <v>6436</v>
          </cell>
        </row>
        <row r="7497">
          <cell r="G7497">
            <v>135677</v>
          </cell>
          <cell r="H7497">
            <v>6436</v>
          </cell>
        </row>
        <row r="7498">
          <cell r="G7498">
            <v>135677</v>
          </cell>
          <cell r="H7498">
            <v>6436</v>
          </cell>
        </row>
        <row r="7499">
          <cell r="G7499">
            <v>135677</v>
          </cell>
          <cell r="H7499">
            <v>6436</v>
          </cell>
        </row>
        <row r="7500">
          <cell r="G7500">
            <v>135677</v>
          </cell>
          <cell r="H7500">
            <v>6436</v>
          </cell>
        </row>
        <row r="7501">
          <cell r="G7501">
            <v>135677</v>
          </cell>
          <cell r="H7501">
            <v>6436</v>
          </cell>
        </row>
        <row r="7502">
          <cell r="G7502">
            <v>135677</v>
          </cell>
          <cell r="H7502">
            <v>6436</v>
          </cell>
        </row>
        <row r="7503">
          <cell r="G7503">
            <v>135677</v>
          </cell>
          <cell r="H7503">
            <v>6436</v>
          </cell>
        </row>
        <row r="7504">
          <cell r="G7504">
            <v>135677</v>
          </cell>
          <cell r="H7504">
            <v>6436</v>
          </cell>
        </row>
        <row r="7505">
          <cell r="G7505">
            <v>135677</v>
          </cell>
          <cell r="H7505">
            <v>6436</v>
          </cell>
        </row>
        <row r="7506">
          <cell r="G7506">
            <v>135677</v>
          </cell>
          <cell r="H7506">
            <v>6436</v>
          </cell>
        </row>
        <row r="7507">
          <cell r="G7507">
            <v>135677</v>
          </cell>
          <cell r="H7507">
            <v>6436</v>
          </cell>
        </row>
        <row r="7508">
          <cell r="G7508">
            <v>135677</v>
          </cell>
          <cell r="H7508">
            <v>6436</v>
          </cell>
        </row>
        <row r="7509">
          <cell r="G7509">
            <v>135677</v>
          </cell>
          <cell r="H7509">
            <v>6436</v>
          </cell>
        </row>
        <row r="7510">
          <cell r="G7510">
            <v>135677</v>
          </cell>
          <cell r="H7510">
            <v>6436</v>
          </cell>
        </row>
        <row r="7511">
          <cell r="G7511">
            <v>135677</v>
          </cell>
          <cell r="H7511">
            <v>6436</v>
          </cell>
        </row>
        <row r="7512">
          <cell r="G7512">
            <v>135677</v>
          </cell>
          <cell r="H7512">
            <v>6436</v>
          </cell>
        </row>
        <row r="7513">
          <cell r="G7513">
            <v>135677</v>
          </cell>
          <cell r="H7513">
            <v>6436</v>
          </cell>
        </row>
        <row r="7514">
          <cell r="G7514">
            <v>135677</v>
          </cell>
          <cell r="H7514">
            <v>6436</v>
          </cell>
        </row>
        <row r="7515">
          <cell r="G7515">
            <v>135677</v>
          </cell>
          <cell r="H7515">
            <v>6436</v>
          </cell>
        </row>
        <row r="7516">
          <cell r="G7516">
            <v>135677</v>
          </cell>
          <cell r="H7516">
            <v>6436</v>
          </cell>
        </row>
        <row r="7517">
          <cell r="G7517">
            <v>135677</v>
          </cell>
          <cell r="H7517">
            <v>6436</v>
          </cell>
        </row>
        <row r="7518">
          <cell r="G7518">
            <v>135677</v>
          </cell>
          <cell r="H7518">
            <v>6436</v>
          </cell>
        </row>
        <row r="7519">
          <cell r="G7519">
            <v>135677</v>
          </cell>
          <cell r="H7519">
            <v>6436</v>
          </cell>
        </row>
        <row r="7520">
          <cell r="G7520">
            <v>135677</v>
          </cell>
          <cell r="H7520">
            <v>6436</v>
          </cell>
        </row>
        <row r="7521">
          <cell r="G7521">
            <v>135677</v>
          </cell>
          <cell r="H7521">
            <v>6436</v>
          </cell>
        </row>
        <row r="7522">
          <cell r="G7522">
            <v>135677</v>
          </cell>
          <cell r="H7522">
            <v>6436</v>
          </cell>
        </row>
        <row r="7523">
          <cell r="G7523">
            <v>135677</v>
          </cell>
          <cell r="H7523">
            <v>6436</v>
          </cell>
        </row>
        <row r="7524">
          <cell r="G7524">
            <v>135677</v>
          </cell>
          <cell r="H7524">
            <v>6436</v>
          </cell>
        </row>
        <row r="7525">
          <cell r="G7525">
            <v>135677</v>
          </cell>
          <cell r="H7525">
            <v>6436</v>
          </cell>
        </row>
        <row r="7526">
          <cell r="G7526">
            <v>135677</v>
          </cell>
          <cell r="H7526">
            <v>6436</v>
          </cell>
        </row>
        <row r="7527">
          <cell r="G7527">
            <v>135677</v>
          </cell>
          <cell r="H7527">
            <v>6436</v>
          </cell>
        </row>
        <row r="7528">
          <cell r="G7528">
            <v>135677</v>
          </cell>
          <cell r="H7528">
            <v>6436</v>
          </cell>
        </row>
        <row r="7529">
          <cell r="G7529">
            <v>135677</v>
          </cell>
          <cell r="H7529">
            <v>6436</v>
          </cell>
        </row>
        <row r="7530">
          <cell r="G7530">
            <v>135677</v>
          </cell>
          <cell r="H7530">
            <v>6436</v>
          </cell>
        </row>
        <row r="7531">
          <cell r="G7531">
            <v>135677</v>
          </cell>
          <cell r="H7531">
            <v>6436</v>
          </cell>
        </row>
        <row r="7532">
          <cell r="G7532">
            <v>135677</v>
          </cell>
          <cell r="H7532">
            <v>6436</v>
          </cell>
        </row>
        <row r="7533">
          <cell r="G7533">
            <v>135677</v>
          </cell>
          <cell r="H7533">
            <v>6436</v>
          </cell>
        </row>
        <row r="7534">
          <cell r="G7534">
            <v>135677</v>
          </cell>
          <cell r="H7534">
            <v>6436</v>
          </cell>
        </row>
        <row r="7535">
          <cell r="G7535">
            <v>135677</v>
          </cell>
          <cell r="H7535">
            <v>6436</v>
          </cell>
        </row>
        <row r="7536">
          <cell r="G7536">
            <v>135677</v>
          </cell>
          <cell r="H7536">
            <v>6436</v>
          </cell>
        </row>
        <row r="7537">
          <cell r="G7537">
            <v>135677</v>
          </cell>
          <cell r="H7537">
            <v>6436</v>
          </cell>
        </row>
        <row r="7538">
          <cell r="G7538">
            <v>135677</v>
          </cell>
          <cell r="H7538">
            <v>6436</v>
          </cell>
        </row>
        <row r="7539">
          <cell r="G7539">
            <v>135677</v>
          </cell>
          <cell r="H7539">
            <v>6436</v>
          </cell>
        </row>
        <row r="7540">
          <cell r="G7540">
            <v>135677</v>
          </cell>
          <cell r="H7540">
            <v>6436</v>
          </cell>
        </row>
        <row r="7541">
          <cell r="G7541">
            <v>135677</v>
          </cell>
          <cell r="H7541">
            <v>6436</v>
          </cell>
        </row>
        <row r="7542">
          <cell r="G7542">
            <v>135677</v>
          </cell>
          <cell r="H7542">
            <v>6436</v>
          </cell>
        </row>
        <row r="7543">
          <cell r="G7543">
            <v>135677</v>
          </cell>
          <cell r="H7543">
            <v>6436</v>
          </cell>
        </row>
        <row r="7544">
          <cell r="G7544">
            <v>135677</v>
          </cell>
          <cell r="H7544">
            <v>6436</v>
          </cell>
        </row>
        <row r="7545">
          <cell r="G7545">
            <v>135677</v>
          </cell>
          <cell r="H7545">
            <v>6436</v>
          </cell>
        </row>
        <row r="7546">
          <cell r="G7546">
            <v>135677</v>
          </cell>
          <cell r="H7546">
            <v>6436</v>
          </cell>
        </row>
        <row r="7547">
          <cell r="G7547">
            <v>135677</v>
          </cell>
          <cell r="H7547">
            <v>6436</v>
          </cell>
        </row>
        <row r="7548">
          <cell r="G7548">
            <v>135677</v>
          </cell>
          <cell r="H7548">
            <v>6436</v>
          </cell>
        </row>
        <row r="7549">
          <cell r="G7549">
            <v>135677</v>
          </cell>
          <cell r="H7549">
            <v>6436</v>
          </cell>
        </row>
        <row r="7550">
          <cell r="G7550">
            <v>135677</v>
          </cell>
          <cell r="H7550">
            <v>6436</v>
          </cell>
        </row>
        <row r="7551">
          <cell r="G7551">
            <v>135677</v>
          </cell>
          <cell r="H7551">
            <v>6436</v>
          </cell>
        </row>
        <row r="7552">
          <cell r="G7552">
            <v>135677</v>
          </cell>
          <cell r="H7552">
            <v>6436</v>
          </cell>
        </row>
        <row r="7553">
          <cell r="G7553">
            <v>135677</v>
          </cell>
          <cell r="H7553">
            <v>6436</v>
          </cell>
        </row>
        <row r="7554">
          <cell r="G7554">
            <v>135677</v>
          </cell>
          <cell r="H7554">
            <v>6436</v>
          </cell>
        </row>
        <row r="7555">
          <cell r="G7555">
            <v>135677</v>
          </cell>
          <cell r="H7555">
            <v>6436</v>
          </cell>
        </row>
        <row r="7556">
          <cell r="G7556">
            <v>135677</v>
          </cell>
          <cell r="H7556">
            <v>6436</v>
          </cell>
        </row>
        <row r="7557">
          <cell r="G7557">
            <v>135677</v>
          </cell>
          <cell r="H7557">
            <v>6436</v>
          </cell>
        </row>
        <row r="7558">
          <cell r="G7558">
            <v>135677</v>
          </cell>
          <cell r="H7558">
            <v>6436</v>
          </cell>
        </row>
        <row r="7559">
          <cell r="G7559">
            <v>135677</v>
          </cell>
          <cell r="H7559">
            <v>6436</v>
          </cell>
        </row>
        <row r="7560">
          <cell r="G7560">
            <v>135677</v>
          </cell>
          <cell r="H7560">
            <v>6436</v>
          </cell>
        </row>
        <row r="7561">
          <cell r="G7561">
            <v>135677</v>
          </cell>
          <cell r="H7561">
            <v>6436</v>
          </cell>
        </row>
        <row r="7562">
          <cell r="G7562">
            <v>135677</v>
          </cell>
          <cell r="H7562">
            <v>6436</v>
          </cell>
        </row>
        <row r="7563">
          <cell r="G7563">
            <v>135677</v>
          </cell>
          <cell r="H7563">
            <v>6436</v>
          </cell>
        </row>
        <row r="7564">
          <cell r="G7564">
            <v>135677</v>
          </cell>
          <cell r="H7564">
            <v>6436</v>
          </cell>
        </row>
        <row r="7565">
          <cell r="G7565">
            <v>135677</v>
          </cell>
          <cell r="H7565">
            <v>6436</v>
          </cell>
        </row>
        <row r="7566">
          <cell r="G7566">
            <v>135677</v>
          </cell>
          <cell r="H7566">
            <v>6436</v>
          </cell>
        </row>
        <row r="7567">
          <cell r="G7567">
            <v>135677</v>
          </cell>
          <cell r="H7567">
            <v>6436</v>
          </cell>
        </row>
        <row r="7568">
          <cell r="G7568">
            <v>135677</v>
          </cell>
          <cell r="H7568">
            <v>6436</v>
          </cell>
        </row>
        <row r="7569">
          <cell r="G7569">
            <v>135677</v>
          </cell>
          <cell r="H7569">
            <v>6436</v>
          </cell>
        </row>
        <row r="7570">
          <cell r="G7570">
            <v>135677</v>
          </cell>
          <cell r="H7570">
            <v>6436</v>
          </cell>
        </row>
        <row r="7571">
          <cell r="G7571">
            <v>135677</v>
          </cell>
          <cell r="H7571">
            <v>6436</v>
          </cell>
        </row>
        <row r="7572">
          <cell r="G7572">
            <v>135677</v>
          </cell>
          <cell r="H7572">
            <v>6436</v>
          </cell>
        </row>
        <row r="7573">
          <cell r="G7573">
            <v>135677</v>
          </cell>
          <cell r="H7573">
            <v>6436</v>
          </cell>
        </row>
        <row r="7574">
          <cell r="G7574">
            <v>135677</v>
          </cell>
          <cell r="H7574">
            <v>6436</v>
          </cell>
        </row>
        <row r="7575">
          <cell r="G7575">
            <v>135677</v>
          </cell>
          <cell r="H7575">
            <v>6436</v>
          </cell>
        </row>
        <row r="7576">
          <cell r="G7576">
            <v>135677</v>
          </cell>
          <cell r="H7576">
            <v>6436</v>
          </cell>
        </row>
        <row r="7577">
          <cell r="G7577">
            <v>135677</v>
          </cell>
          <cell r="H7577">
            <v>6436</v>
          </cell>
        </row>
        <row r="7578">
          <cell r="G7578">
            <v>135677</v>
          </cell>
          <cell r="H7578">
            <v>6436</v>
          </cell>
        </row>
        <row r="7579">
          <cell r="G7579">
            <v>135677</v>
          </cell>
          <cell r="H7579">
            <v>6436</v>
          </cell>
        </row>
        <row r="7580">
          <cell r="G7580">
            <v>135677</v>
          </cell>
          <cell r="H7580">
            <v>6436</v>
          </cell>
        </row>
        <row r="7581">
          <cell r="G7581">
            <v>135677</v>
          </cell>
          <cell r="H7581">
            <v>6436</v>
          </cell>
        </row>
        <row r="7582">
          <cell r="G7582">
            <v>135677</v>
          </cell>
          <cell r="H7582">
            <v>6436</v>
          </cell>
        </row>
        <row r="7583">
          <cell r="G7583">
            <v>135677</v>
          </cell>
          <cell r="H7583">
            <v>6436</v>
          </cell>
        </row>
        <row r="7584">
          <cell r="G7584">
            <v>135677</v>
          </cell>
          <cell r="H7584">
            <v>6436</v>
          </cell>
        </row>
        <row r="7585">
          <cell r="G7585">
            <v>135677</v>
          </cell>
          <cell r="H7585">
            <v>6436</v>
          </cell>
        </row>
        <row r="7586">
          <cell r="G7586">
            <v>135677</v>
          </cell>
          <cell r="H7586">
            <v>6436</v>
          </cell>
        </row>
        <row r="7587">
          <cell r="G7587">
            <v>135677</v>
          </cell>
          <cell r="H7587">
            <v>6436</v>
          </cell>
        </row>
        <row r="7588">
          <cell r="G7588">
            <v>135677</v>
          </cell>
          <cell r="H7588">
            <v>6436</v>
          </cell>
        </row>
        <row r="7589">
          <cell r="G7589">
            <v>135677</v>
          </cell>
          <cell r="H7589">
            <v>6436</v>
          </cell>
        </row>
        <row r="7590">
          <cell r="G7590">
            <v>135677</v>
          </cell>
          <cell r="H7590">
            <v>6436</v>
          </cell>
        </row>
        <row r="7591">
          <cell r="G7591">
            <v>135677</v>
          </cell>
          <cell r="H7591">
            <v>6436</v>
          </cell>
        </row>
        <row r="7592">
          <cell r="G7592">
            <v>135677</v>
          </cell>
          <cell r="H7592">
            <v>6436</v>
          </cell>
        </row>
        <row r="7593">
          <cell r="G7593">
            <v>135677</v>
          </cell>
          <cell r="H7593">
            <v>6436</v>
          </cell>
        </row>
        <row r="7594">
          <cell r="G7594">
            <v>135677</v>
          </cell>
          <cell r="H7594">
            <v>6436</v>
          </cell>
        </row>
        <row r="7595">
          <cell r="G7595">
            <v>135677</v>
          </cell>
          <cell r="H7595">
            <v>6436</v>
          </cell>
        </row>
        <row r="7596">
          <cell r="G7596">
            <v>135677</v>
          </cell>
          <cell r="H7596">
            <v>6436</v>
          </cell>
        </row>
        <row r="7597">
          <cell r="G7597">
            <v>135677</v>
          </cell>
          <cell r="H7597">
            <v>6436</v>
          </cell>
        </row>
        <row r="7598">
          <cell r="G7598">
            <v>135677</v>
          </cell>
          <cell r="H7598">
            <v>6436</v>
          </cell>
        </row>
        <row r="7599">
          <cell r="G7599">
            <v>135677</v>
          </cell>
          <cell r="H7599">
            <v>6436</v>
          </cell>
        </row>
        <row r="7600">
          <cell r="G7600">
            <v>135677</v>
          </cell>
          <cell r="H7600">
            <v>6436</v>
          </cell>
        </row>
        <row r="7601">
          <cell r="G7601">
            <v>135677</v>
          </cell>
          <cell r="H7601">
            <v>6436</v>
          </cell>
        </row>
        <row r="7602">
          <cell r="G7602">
            <v>135677</v>
          </cell>
          <cell r="H7602">
            <v>6436</v>
          </cell>
        </row>
        <row r="7603">
          <cell r="G7603">
            <v>135677</v>
          </cell>
          <cell r="H7603">
            <v>6436</v>
          </cell>
        </row>
        <row r="7604">
          <cell r="G7604">
            <v>135677</v>
          </cell>
          <cell r="H7604">
            <v>6436</v>
          </cell>
        </row>
        <row r="7605">
          <cell r="G7605">
            <v>135677</v>
          </cell>
          <cell r="H7605">
            <v>6436</v>
          </cell>
        </row>
        <row r="7606">
          <cell r="G7606">
            <v>135677</v>
          </cell>
          <cell r="H7606">
            <v>6436</v>
          </cell>
        </row>
        <row r="7607">
          <cell r="G7607">
            <v>135677</v>
          </cell>
          <cell r="H7607">
            <v>6436</v>
          </cell>
        </row>
        <row r="7608">
          <cell r="G7608">
            <v>135677</v>
          </cell>
          <cell r="H7608">
            <v>6436</v>
          </cell>
        </row>
        <row r="7609">
          <cell r="G7609">
            <v>135677</v>
          </cell>
          <cell r="H7609">
            <v>6436</v>
          </cell>
        </row>
        <row r="7610">
          <cell r="G7610">
            <v>135677</v>
          </cell>
          <cell r="H7610">
            <v>6436</v>
          </cell>
        </row>
        <row r="7611">
          <cell r="G7611">
            <v>135677</v>
          </cell>
          <cell r="H7611">
            <v>6436</v>
          </cell>
        </row>
        <row r="7612">
          <cell r="G7612">
            <v>135677</v>
          </cell>
          <cell r="H7612">
            <v>6436</v>
          </cell>
        </row>
        <row r="7613">
          <cell r="G7613">
            <v>135677</v>
          </cell>
          <cell r="H7613">
            <v>6436</v>
          </cell>
        </row>
        <row r="7614">
          <cell r="G7614">
            <v>135677</v>
          </cell>
          <cell r="H7614">
            <v>6436</v>
          </cell>
        </row>
        <row r="7615">
          <cell r="G7615">
            <v>135677</v>
          </cell>
          <cell r="H7615">
            <v>6436</v>
          </cell>
        </row>
        <row r="7616">
          <cell r="G7616">
            <v>135677</v>
          </cell>
          <cell r="H7616">
            <v>6436</v>
          </cell>
        </row>
        <row r="7617">
          <cell r="G7617">
            <v>135677</v>
          </cell>
          <cell r="H7617">
            <v>6436</v>
          </cell>
        </row>
        <row r="7618">
          <cell r="G7618">
            <v>135677</v>
          </cell>
          <cell r="H7618">
            <v>6436</v>
          </cell>
        </row>
        <row r="7619">
          <cell r="G7619">
            <v>135677</v>
          </cell>
          <cell r="H7619">
            <v>6436</v>
          </cell>
        </row>
        <row r="7620">
          <cell r="G7620">
            <v>135677</v>
          </cell>
          <cell r="H7620">
            <v>6436</v>
          </cell>
        </row>
        <row r="7621">
          <cell r="G7621">
            <v>135677</v>
          </cell>
          <cell r="H7621">
            <v>6436</v>
          </cell>
        </row>
        <row r="7622">
          <cell r="G7622">
            <v>135677</v>
          </cell>
          <cell r="H7622">
            <v>6436</v>
          </cell>
        </row>
        <row r="7623">
          <cell r="G7623">
            <v>135677</v>
          </cell>
          <cell r="H7623">
            <v>6436</v>
          </cell>
        </row>
        <row r="7624">
          <cell r="G7624">
            <v>135677</v>
          </cell>
          <cell r="H7624">
            <v>6436</v>
          </cell>
        </row>
        <row r="7625">
          <cell r="G7625">
            <v>135677</v>
          </cell>
          <cell r="H7625">
            <v>6436</v>
          </cell>
        </row>
        <row r="7626">
          <cell r="G7626">
            <v>135677</v>
          </cell>
          <cell r="H7626">
            <v>6436</v>
          </cell>
        </row>
        <row r="7627">
          <cell r="G7627">
            <v>135677</v>
          </cell>
          <cell r="H7627">
            <v>6436</v>
          </cell>
        </row>
        <row r="7628">
          <cell r="G7628">
            <v>135677</v>
          </cell>
          <cell r="H7628">
            <v>6436</v>
          </cell>
        </row>
        <row r="7629">
          <cell r="G7629">
            <v>135677</v>
          </cell>
          <cell r="H7629">
            <v>6436</v>
          </cell>
        </row>
        <row r="7630">
          <cell r="G7630">
            <v>135677</v>
          </cell>
          <cell r="H7630">
            <v>6436</v>
          </cell>
        </row>
        <row r="7631">
          <cell r="G7631">
            <v>135677</v>
          </cell>
          <cell r="H7631">
            <v>6436</v>
          </cell>
        </row>
        <row r="7632">
          <cell r="G7632">
            <v>135677</v>
          </cell>
          <cell r="H7632">
            <v>6436</v>
          </cell>
        </row>
        <row r="7633">
          <cell r="G7633">
            <v>135677</v>
          </cell>
          <cell r="H7633">
            <v>6436</v>
          </cell>
        </row>
        <row r="7634">
          <cell r="G7634">
            <v>135677</v>
          </cell>
          <cell r="H7634">
            <v>6436</v>
          </cell>
        </row>
        <row r="7635">
          <cell r="G7635">
            <v>135678</v>
          </cell>
          <cell r="H7635">
            <v>6373</v>
          </cell>
        </row>
        <row r="7636">
          <cell r="G7636">
            <v>135678</v>
          </cell>
          <cell r="H7636">
            <v>6373</v>
          </cell>
        </row>
        <row r="7637">
          <cell r="G7637">
            <v>135678</v>
          </cell>
          <cell r="H7637">
            <v>6373</v>
          </cell>
        </row>
        <row r="7638">
          <cell r="G7638">
            <v>135678</v>
          </cell>
          <cell r="H7638">
            <v>6373</v>
          </cell>
        </row>
        <row r="7639">
          <cell r="G7639">
            <v>135678</v>
          </cell>
          <cell r="H7639">
            <v>6373</v>
          </cell>
        </row>
        <row r="7640">
          <cell r="G7640">
            <v>135678</v>
          </cell>
          <cell r="H7640">
            <v>6373</v>
          </cell>
        </row>
        <row r="7641">
          <cell r="G7641">
            <v>135678</v>
          </cell>
          <cell r="H7641">
            <v>6373</v>
          </cell>
        </row>
        <row r="7642">
          <cell r="G7642">
            <v>135678</v>
          </cell>
          <cell r="H7642">
            <v>6373</v>
          </cell>
        </row>
        <row r="7643">
          <cell r="G7643">
            <v>135678</v>
          </cell>
          <cell r="H7643">
            <v>6373</v>
          </cell>
        </row>
        <row r="7644">
          <cell r="G7644">
            <v>135678</v>
          </cell>
          <cell r="H7644">
            <v>6373</v>
          </cell>
        </row>
        <row r="7645">
          <cell r="G7645">
            <v>135678</v>
          </cell>
          <cell r="H7645">
            <v>6373</v>
          </cell>
        </row>
        <row r="7646">
          <cell r="G7646">
            <v>135678</v>
          </cell>
          <cell r="H7646">
            <v>6373</v>
          </cell>
        </row>
        <row r="7647">
          <cell r="G7647">
            <v>135678</v>
          </cell>
          <cell r="H7647">
            <v>6373</v>
          </cell>
        </row>
        <row r="7648">
          <cell r="G7648">
            <v>135678</v>
          </cell>
          <cell r="H7648">
            <v>6373</v>
          </cell>
        </row>
        <row r="7649">
          <cell r="G7649">
            <v>135678</v>
          </cell>
          <cell r="H7649">
            <v>6373</v>
          </cell>
        </row>
        <row r="7650">
          <cell r="G7650">
            <v>135678</v>
          </cell>
          <cell r="H7650">
            <v>6373</v>
          </cell>
        </row>
        <row r="7651">
          <cell r="G7651">
            <v>135678</v>
          </cell>
          <cell r="H7651">
            <v>6373</v>
          </cell>
        </row>
        <row r="7652">
          <cell r="G7652">
            <v>135678</v>
          </cell>
          <cell r="H7652">
            <v>6373</v>
          </cell>
        </row>
        <row r="7653">
          <cell r="G7653">
            <v>135678</v>
          </cell>
          <cell r="H7653">
            <v>6373</v>
          </cell>
        </row>
        <row r="7654">
          <cell r="G7654">
            <v>135678</v>
          </cell>
          <cell r="H7654">
            <v>6373</v>
          </cell>
        </row>
        <row r="7655">
          <cell r="G7655">
            <v>135678</v>
          </cell>
          <cell r="H7655">
            <v>6373</v>
          </cell>
        </row>
        <row r="7656">
          <cell r="G7656">
            <v>135678</v>
          </cell>
          <cell r="H7656">
            <v>6373</v>
          </cell>
        </row>
        <row r="7657">
          <cell r="G7657">
            <v>135678</v>
          </cell>
          <cell r="H7657">
            <v>6373</v>
          </cell>
        </row>
        <row r="7658">
          <cell r="G7658">
            <v>135678</v>
          </cell>
          <cell r="H7658">
            <v>6373</v>
          </cell>
        </row>
        <row r="7659">
          <cell r="G7659">
            <v>135678</v>
          </cell>
          <cell r="H7659">
            <v>6373</v>
          </cell>
        </row>
        <row r="7660">
          <cell r="G7660">
            <v>135678</v>
          </cell>
          <cell r="H7660">
            <v>6373</v>
          </cell>
        </row>
        <row r="7661">
          <cell r="G7661">
            <v>135678</v>
          </cell>
          <cell r="H7661">
            <v>6373</v>
          </cell>
        </row>
        <row r="7662">
          <cell r="G7662">
            <v>135678</v>
          </cell>
          <cell r="H7662">
            <v>6373</v>
          </cell>
        </row>
        <row r="7663">
          <cell r="G7663">
            <v>135678</v>
          </cell>
          <cell r="H7663">
            <v>6373</v>
          </cell>
        </row>
        <row r="7664">
          <cell r="G7664">
            <v>135678</v>
          </cell>
          <cell r="H7664">
            <v>6373</v>
          </cell>
        </row>
        <row r="7665">
          <cell r="G7665">
            <v>135678</v>
          </cell>
          <cell r="H7665">
            <v>6373</v>
          </cell>
        </row>
        <row r="7666">
          <cell r="G7666">
            <v>135678</v>
          </cell>
          <cell r="H7666">
            <v>6373</v>
          </cell>
        </row>
        <row r="7667">
          <cell r="G7667">
            <v>135678</v>
          </cell>
          <cell r="H7667">
            <v>6373</v>
          </cell>
        </row>
        <row r="7668">
          <cell r="G7668">
            <v>135678</v>
          </cell>
          <cell r="H7668">
            <v>6373</v>
          </cell>
        </row>
        <row r="7669">
          <cell r="G7669">
            <v>135678</v>
          </cell>
          <cell r="H7669">
            <v>6373</v>
          </cell>
        </row>
        <row r="7670">
          <cell r="G7670">
            <v>135678</v>
          </cell>
          <cell r="H7670">
            <v>6373</v>
          </cell>
        </row>
        <row r="7671">
          <cell r="G7671">
            <v>135678</v>
          </cell>
          <cell r="H7671">
            <v>6373</v>
          </cell>
        </row>
        <row r="7672">
          <cell r="G7672">
            <v>135678</v>
          </cell>
          <cell r="H7672">
            <v>6373</v>
          </cell>
        </row>
        <row r="7673">
          <cell r="G7673">
            <v>135678</v>
          </cell>
          <cell r="H7673">
            <v>6373</v>
          </cell>
        </row>
        <row r="7674">
          <cell r="G7674">
            <v>135678</v>
          </cell>
          <cell r="H7674">
            <v>6373</v>
          </cell>
        </row>
        <row r="7675">
          <cell r="G7675">
            <v>135678</v>
          </cell>
          <cell r="H7675">
            <v>6373</v>
          </cell>
        </row>
        <row r="7676">
          <cell r="G7676">
            <v>135678</v>
          </cell>
          <cell r="H7676">
            <v>6373</v>
          </cell>
        </row>
        <row r="7677">
          <cell r="G7677">
            <v>135678</v>
          </cell>
          <cell r="H7677">
            <v>6373</v>
          </cell>
        </row>
        <row r="7678">
          <cell r="G7678">
            <v>135678</v>
          </cell>
          <cell r="H7678">
            <v>6373</v>
          </cell>
        </row>
        <row r="7679">
          <cell r="G7679">
            <v>135678</v>
          </cell>
          <cell r="H7679">
            <v>6373</v>
          </cell>
        </row>
        <row r="7680">
          <cell r="G7680">
            <v>135678</v>
          </cell>
          <cell r="H7680">
            <v>6373</v>
          </cell>
        </row>
        <row r="7681">
          <cell r="G7681">
            <v>135678</v>
          </cell>
          <cell r="H7681">
            <v>6373</v>
          </cell>
        </row>
        <row r="7682">
          <cell r="G7682">
            <v>135678</v>
          </cell>
          <cell r="H7682">
            <v>6373</v>
          </cell>
        </row>
        <row r="7683">
          <cell r="G7683">
            <v>135678</v>
          </cell>
          <cell r="H7683">
            <v>6373</v>
          </cell>
        </row>
        <row r="7684">
          <cell r="G7684">
            <v>135678</v>
          </cell>
          <cell r="H7684">
            <v>6373</v>
          </cell>
        </row>
        <row r="7685">
          <cell r="G7685">
            <v>135678</v>
          </cell>
          <cell r="H7685">
            <v>6373</v>
          </cell>
        </row>
        <row r="7686">
          <cell r="G7686">
            <v>135678</v>
          </cell>
          <cell r="H7686">
            <v>6373</v>
          </cell>
        </row>
        <row r="7687">
          <cell r="G7687">
            <v>135678</v>
          </cell>
          <cell r="H7687">
            <v>6373</v>
          </cell>
        </row>
        <row r="7688">
          <cell r="G7688">
            <v>135678</v>
          </cell>
          <cell r="H7688">
            <v>6373</v>
          </cell>
        </row>
        <row r="7689">
          <cell r="G7689">
            <v>135678</v>
          </cell>
          <cell r="H7689">
            <v>6373</v>
          </cell>
        </row>
        <row r="7690">
          <cell r="G7690">
            <v>135678</v>
          </cell>
          <cell r="H7690">
            <v>6373</v>
          </cell>
        </row>
        <row r="7691">
          <cell r="G7691">
            <v>135678</v>
          </cell>
          <cell r="H7691">
            <v>6373</v>
          </cell>
        </row>
        <row r="7692">
          <cell r="G7692">
            <v>135678</v>
          </cell>
          <cell r="H7692">
            <v>6373</v>
          </cell>
        </row>
        <row r="7693">
          <cell r="G7693">
            <v>135678</v>
          </cell>
          <cell r="H7693">
            <v>6373</v>
          </cell>
        </row>
        <row r="7694">
          <cell r="G7694">
            <v>135678</v>
          </cell>
          <cell r="H7694">
            <v>6373</v>
          </cell>
        </row>
        <row r="7695">
          <cell r="G7695">
            <v>135678</v>
          </cell>
          <cell r="H7695">
            <v>6373</v>
          </cell>
        </row>
        <row r="7696">
          <cell r="G7696">
            <v>135678</v>
          </cell>
          <cell r="H7696">
            <v>6373</v>
          </cell>
        </row>
        <row r="7697">
          <cell r="G7697">
            <v>135678</v>
          </cell>
          <cell r="H7697">
            <v>6373</v>
          </cell>
        </row>
        <row r="7698">
          <cell r="G7698">
            <v>135678</v>
          </cell>
          <cell r="H7698">
            <v>6373</v>
          </cell>
        </row>
        <row r="7699">
          <cell r="G7699">
            <v>135678</v>
          </cell>
          <cell r="H7699">
            <v>6373</v>
          </cell>
        </row>
        <row r="7700">
          <cell r="G7700">
            <v>135678</v>
          </cell>
          <cell r="H7700">
            <v>6373</v>
          </cell>
        </row>
        <row r="7701">
          <cell r="G7701">
            <v>135678</v>
          </cell>
          <cell r="H7701">
            <v>6373</v>
          </cell>
        </row>
        <row r="7702">
          <cell r="G7702">
            <v>135678</v>
          </cell>
          <cell r="H7702">
            <v>6373</v>
          </cell>
        </row>
        <row r="7703">
          <cell r="G7703">
            <v>135678</v>
          </cell>
          <cell r="H7703">
            <v>6373</v>
          </cell>
        </row>
        <row r="7704">
          <cell r="G7704">
            <v>135678</v>
          </cell>
          <cell r="H7704">
            <v>6373</v>
          </cell>
        </row>
        <row r="7705">
          <cell r="G7705">
            <v>135678</v>
          </cell>
          <cell r="H7705">
            <v>6373</v>
          </cell>
        </row>
        <row r="7706">
          <cell r="G7706">
            <v>135678</v>
          </cell>
          <cell r="H7706">
            <v>6373</v>
          </cell>
        </row>
        <row r="7707">
          <cell r="G7707">
            <v>135678</v>
          </cell>
          <cell r="H7707">
            <v>6373</v>
          </cell>
        </row>
        <row r="7708">
          <cell r="G7708">
            <v>135678</v>
          </cell>
          <cell r="H7708">
            <v>6373</v>
          </cell>
        </row>
        <row r="7709">
          <cell r="G7709">
            <v>135678</v>
          </cell>
          <cell r="H7709">
            <v>6373</v>
          </cell>
        </row>
        <row r="7710">
          <cell r="G7710">
            <v>135678</v>
          </cell>
          <cell r="H7710">
            <v>6373</v>
          </cell>
        </row>
        <row r="7711">
          <cell r="G7711">
            <v>135678</v>
          </cell>
          <cell r="H7711">
            <v>6373</v>
          </cell>
        </row>
        <row r="7712">
          <cell r="G7712">
            <v>135678</v>
          </cell>
          <cell r="H7712">
            <v>6373</v>
          </cell>
        </row>
        <row r="7713">
          <cell r="G7713">
            <v>135678</v>
          </cell>
          <cell r="H7713">
            <v>6373</v>
          </cell>
        </row>
        <row r="7714">
          <cell r="G7714">
            <v>135678</v>
          </cell>
          <cell r="H7714">
            <v>6373</v>
          </cell>
        </row>
        <row r="7715">
          <cell r="G7715">
            <v>135678</v>
          </cell>
          <cell r="H7715">
            <v>6373</v>
          </cell>
        </row>
        <row r="7716">
          <cell r="G7716">
            <v>135678</v>
          </cell>
          <cell r="H7716">
            <v>6373</v>
          </cell>
        </row>
        <row r="7717">
          <cell r="G7717">
            <v>135678</v>
          </cell>
          <cell r="H7717">
            <v>6373</v>
          </cell>
        </row>
        <row r="7718">
          <cell r="G7718">
            <v>135678</v>
          </cell>
          <cell r="H7718">
            <v>6373</v>
          </cell>
        </row>
        <row r="7719">
          <cell r="G7719">
            <v>135678</v>
          </cell>
          <cell r="H7719">
            <v>6373</v>
          </cell>
        </row>
        <row r="7720">
          <cell r="G7720">
            <v>135678</v>
          </cell>
          <cell r="H7720">
            <v>6373</v>
          </cell>
        </row>
        <row r="7721">
          <cell r="G7721">
            <v>135678</v>
          </cell>
          <cell r="H7721">
            <v>6373</v>
          </cell>
        </row>
        <row r="7722">
          <cell r="G7722">
            <v>135678</v>
          </cell>
          <cell r="H7722">
            <v>6373</v>
          </cell>
        </row>
        <row r="7723">
          <cell r="G7723">
            <v>135678</v>
          </cell>
          <cell r="H7723">
            <v>6373</v>
          </cell>
        </row>
        <row r="7724">
          <cell r="G7724">
            <v>135678</v>
          </cell>
          <cell r="H7724">
            <v>6373</v>
          </cell>
        </row>
        <row r="7725">
          <cell r="G7725">
            <v>135678</v>
          </cell>
          <cell r="H7725">
            <v>6373</v>
          </cell>
        </row>
        <row r="7726">
          <cell r="G7726">
            <v>135678</v>
          </cell>
          <cell r="H7726">
            <v>6373</v>
          </cell>
        </row>
        <row r="7727">
          <cell r="G7727">
            <v>135678</v>
          </cell>
          <cell r="H7727">
            <v>6373</v>
          </cell>
        </row>
        <row r="7728">
          <cell r="G7728">
            <v>135678</v>
          </cell>
          <cell r="H7728">
            <v>6373</v>
          </cell>
        </row>
        <row r="7729">
          <cell r="G7729">
            <v>135678</v>
          </cell>
          <cell r="H7729">
            <v>6373</v>
          </cell>
        </row>
        <row r="7730">
          <cell r="G7730">
            <v>135678</v>
          </cell>
          <cell r="H7730">
            <v>6373</v>
          </cell>
        </row>
        <row r="7731">
          <cell r="G7731">
            <v>135678</v>
          </cell>
          <cell r="H7731">
            <v>6373</v>
          </cell>
        </row>
        <row r="7732">
          <cell r="G7732">
            <v>135678</v>
          </cell>
          <cell r="H7732">
            <v>6373</v>
          </cell>
        </row>
        <row r="7733">
          <cell r="G7733">
            <v>135678</v>
          </cell>
          <cell r="H7733">
            <v>6373</v>
          </cell>
        </row>
        <row r="7734">
          <cell r="G7734">
            <v>135678</v>
          </cell>
          <cell r="H7734">
            <v>6373</v>
          </cell>
        </row>
        <row r="7735">
          <cell r="G7735">
            <v>135679</v>
          </cell>
          <cell r="H7735">
            <v>6383</v>
          </cell>
        </row>
        <row r="7736">
          <cell r="G7736">
            <v>135679</v>
          </cell>
          <cell r="H7736">
            <v>6383</v>
          </cell>
        </row>
        <row r="7737">
          <cell r="G7737">
            <v>135679</v>
          </cell>
          <cell r="H7737">
            <v>6383</v>
          </cell>
        </row>
        <row r="7738">
          <cell r="G7738">
            <v>135679</v>
          </cell>
          <cell r="H7738">
            <v>6383</v>
          </cell>
        </row>
        <row r="7739">
          <cell r="G7739">
            <v>135679</v>
          </cell>
          <cell r="H7739">
            <v>6383</v>
          </cell>
        </row>
        <row r="7740">
          <cell r="G7740">
            <v>135679</v>
          </cell>
          <cell r="H7740">
            <v>6383</v>
          </cell>
        </row>
        <row r="7741">
          <cell r="G7741">
            <v>135679</v>
          </cell>
          <cell r="H7741">
            <v>6383</v>
          </cell>
        </row>
        <row r="7742">
          <cell r="G7742">
            <v>135679</v>
          </cell>
          <cell r="H7742">
            <v>6383</v>
          </cell>
        </row>
        <row r="7743">
          <cell r="G7743">
            <v>135679</v>
          </cell>
          <cell r="H7743">
            <v>6383</v>
          </cell>
        </row>
        <row r="7744">
          <cell r="G7744">
            <v>135679</v>
          </cell>
          <cell r="H7744">
            <v>6383</v>
          </cell>
        </row>
        <row r="7745">
          <cell r="G7745">
            <v>135679</v>
          </cell>
          <cell r="H7745">
            <v>6383</v>
          </cell>
        </row>
        <row r="7746">
          <cell r="G7746">
            <v>135679</v>
          </cell>
          <cell r="H7746">
            <v>6383</v>
          </cell>
        </row>
        <row r="7747">
          <cell r="G7747">
            <v>135679</v>
          </cell>
          <cell r="H7747">
            <v>6383</v>
          </cell>
        </row>
        <row r="7748">
          <cell r="G7748">
            <v>135679</v>
          </cell>
          <cell r="H7748">
            <v>6383</v>
          </cell>
        </row>
        <row r="7749">
          <cell r="G7749">
            <v>135679</v>
          </cell>
          <cell r="H7749">
            <v>6383</v>
          </cell>
        </row>
        <row r="7750">
          <cell r="G7750">
            <v>135679</v>
          </cell>
          <cell r="H7750">
            <v>6383</v>
          </cell>
        </row>
        <row r="7751">
          <cell r="G7751">
            <v>135679</v>
          </cell>
          <cell r="H7751">
            <v>6383</v>
          </cell>
        </row>
        <row r="7752">
          <cell r="G7752">
            <v>135679</v>
          </cell>
          <cell r="H7752">
            <v>6383</v>
          </cell>
        </row>
        <row r="7753">
          <cell r="G7753">
            <v>135679</v>
          </cell>
          <cell r="H7753">
            <v>6383</v>
          </cell>
        </row>
        <row r="7754">
          <cell r="G7754">
            <v>135679</v>
          </cell>
          <cell r="H7754">
            <v>6383</v>
          </cell>
        </row>
        <row r="7755">
          <cell r="G7755">
            <v>135679</v>
          </cell>
          <cell r="H7755">
            <v>6383</v>
          </cell>
        </row>
        <row r="7756">
          <cell r="G7756">
            <v>135679</v>
          </cell>
          <cell r="H7756">
            <v>6383</v>
          </cell>
        </row>
        <row r="7757">
          <cell r="G7757">
            <v>135679</v>
          </cell>
          <cell r="H7757">
            <v>6383</v>
          </cell>
        </row>
        <row r="7758">
          <cell r="G7758">
            <v>135679</v>
          </cell>
          <cell r="H7758">
            <v>6383</v>
          </cell>
        </row>
        <row r="7759">
          <cell r="G7759">
            <v>135679</v>
          </cell>
          <cell r="H7759">
            <v>6383</v>
          </cell>
        </row>
        <row r="7760">
          <cell r="G7760">
            <v>135679</v>
          </cell>
          <cell r="H7760">
            <v>6383</v>
          </cell>
        </row>
        <row r="7761">
          <cell r="G7761">
            <v>135679</v>
          </cell>
          <cell r="H7761">
            <v>6383</v>
          </cell>
        </row>
        <row r="7762">
          <cell r="G7762">
            <v>135679</v>
          </cell>
          <cell r="H7762">
            <v>6383</v>
          </cell>
        </row>
        <row r="7763">
          <cell r="G7763">
            <v>135679</v>
          </cell>
          <cell r="H7763">
            <v>6383</v>
          </cell>
        </row>
        <row r="7764">
          <cell r="G7764">
            <v>135679</v>
          </cell>
          <cell r="H7764">
            <v>6383</v>
          </cell>
        </row>
        <row r="7765">
          <cell r="G7765">
            <v>135679</v>
          </cell>
          <cell r="H7765">
            <v>6383</v>
          </cell>
        </row>
        <row r="7766">
          <cell r="G7766">
            <v>135679</v>
          </cell>
          <cell r="H7766">
            <v>6383</v>
          </cell>
        </row>
        <row r="7767">
          <cell r="G7767">
            <v>135679</v>
          </cell>
          <cell r="H7767">
            <v>6383</v>
          </cell>
        </row>
        <row r="7768">
          <cell r="G7768">
            <v>135679</v>
          </cell>
          <cell r="H7768">
            <v>6383</v>
          </cell>
        </row>
        <row r="7769">
          <cell r="G7769">
            <v>135679</v>
          </cell>
          <cell r="H7769">
            <v>6383</v>
          </cell>
        </row>
        <row r="7770">
          <cell r="G7770">
            <v>135679</v>
          </cell>
          <cell r="H7770">
            <v>6383</v>
          </cell>
        </row>
        <row r="7771">
          <cell r="G7771">
            <v>135679</v>
          </cell>
          <cell r="H7771">
            <v>6383</v>
          </cell>
        </row>
        <row r="7772">
          <cell r="G7772">
            <v>135679</v>
          </cell>
          <cell r="H7772">
            <v>6383</v>
          </cell>
        </row>
        <row r="7773">
          <cell r="G7773">
            <v>135679</v>
          </cell>
          <cell r="H7773">
            <v>6383</v>
          </cell>
        </row>
        <row r="7774">
          <cell r="G7774">
            <v>135679</v>
          </cell>
          <cell r="H7774">
            <v>6383</v>
          </cell>
        </row>
        <row r="7775">
          <cell r="G7775">
            <v>135679</v>
          </cell>
          <cell r="H7775">
            <v>6383</v>
          </cell>
        </row>
        <row r="7776">
          <cell r="G7776">
            <v>135679</v>
          </cell>
          <cell r="H7776">
            <v>6383</v>
          </cell>
        </row>
        <row r="7777">
          <cell r="G7777">
            <v>135679</v>
          </cell>
          <cell r="H7777">
            <v>6383</v>
          </cell>
        </row>
        <row r="7778">
          <cell r="G7778">
            <v>135679</v>
          </cell>
          <cell r="H7778">
            <v>6383</v>
          </cell>
        </row>
        <row r="7779">
          <cell r="G7779">
            <v>135679</v>
          </cell>
          <cell r="H7779">
            <v>6383</v>
          </cell>
        </row>
        <row r="7780">
          <cell r="G7780">
            <v>135679</v>
          </cell>
          <cell r="H7780">
            <v>6383</v>
          </cell>
        </row>
        <row r="7781">
          <cell r="G7781">
            <v>135679</v>
          </cell>
          <cell r="H7781">
            <v>6383</v>
          </cell>
        </row>
        <row r="7782">
          <cell r="G7782">
            <v>135679</v>
          </cell>
          <cell r="H7782">
            <v>6383</v>
          </cell>
        </row>
        <row r="7783">
          <cell r="G7783">
            <v>135679</v>
          </cell>
          <cell r="H7783">
            <v>6383</v>
          </cell>
        </row>
        <row r="7784">
          <cell r="G7784">
            <v>135679</v>
          </cell>
          <cell r="H7784">
            <v>6383</v>
          </cell>
        </row>
        <row r="7785">
          <cell r="G7785">
            <v>135679</v>
          </cell>
          <cell r="H7785">
            <v>6383</v>
          </cell>
        </row>
        <row r="7786">
          <cell r="G7786">
            <v>135679</v>
          </cell>
          <cell r="H7786">
            <v>6383</v>
          </cell>
        </row>
        <row r="7787">
          <cell r="G7787">
            <v>135679</v>
          </cell>
          <cell r="H7787">
            <v>6383</v>
          </cell>
        </row>
        <row r="7788">
          <cell r="G7788">
            <v>135679</v>
          </cell>
          <cell r="H7788">
            <v>6383</v>
          </cell>
        </row>
        <row r="7789">
          <cell r="G7789">
            <v>135679</v>
          </cell>
          <cell r="H7789">
            <v>6383</v>
          </cell>
        </row>
        <row r="7790">
          <cell r="G7790">
            <v>135679</v>
          </cell>
          <cell r="H7790">
            <v>6383</v>
          </cell>
        </row>
        <row r="7791">
          <cell r="G7791">
            <v>135679</v>
          </cell>
          <cell r="H7791">
            <v>6383</v>
          </cell>
        </row>
        <row r="7792">
          <cell r="G7792">
            <v>135679</v>
          </cell>
          <cell r="H7792">
            <v>6383</v>
          </cell>
        </row>
        <row r="7793">
          <cell r="G7793">
            <v>135679</v>
          </cell>
          <cell r="H7793">
            <v>6383</v>
          </cell>
        </row>
        <row r="7794">
          <cell r="G7794">
            <v>135679</v>
          </cell>
          <cell r="H7794">
            <v>6383</v>
          </cell>
        </row>
        <row r="7795">
          <cell r="G7795">
            <v>135679</v>
          </cell>
          <cell r="H7795">
            <v>6383</v>
          </cell>
        </row>
        <row r="7796">
          <cell r="G7796">
            <v>135679</v>
          </cell>
          <cell r="H7796">
            <v>6383</v>
          </cell>
        </row>
        <row r="7797">
          <cell r="G7797">
            <v>135679</v>
          </cell>
          <cell r="H7797">
            <v>6383</v>
          </cell>
        </row>
        <row r="7798">
          <cell r="G7798">
            <v>135679</v>
          </cell>
          <cell r="H7798">
            <v>6383</v>
          </cell>
        </row>
        <row r="7799">
          <cell r="G7799">
            <v>135679</v>
          </cell>
          <cell r="H7799">
            <v>6383</v>
          </cell>
        </row>
        <row r="7800">
          <cell r="G7800">
            <v>135679</v>
          </cell>
          <cell r="H7800">
            <v>6383</v>
          </cell>
        </row>
        <row r="7801">
          <cell r="G7801">
            <v>135679</v>
          </cell>
          <cell r="H7801">
            <v>6383</v>
          </cell>
        </row>
        <row r="7802">
          <cell r="G7802">
            <v>135679</v>
          </cell>
          <cell r="H7802">
            <v>6383</v>
          </cell>
        </row>
        <row r="7803">
          <cell r="G7803">
            <v>135679</v>
          </cell>
          <cell r="H7803">
            <v>6383</v>
          </cell>
        </row>
        <row r="7804">
          <cell r="G7804">
            <v>135679</v>
          </cell>
          <cell r="H7804">
            <v>6383</v>
          </cell>
        </row>
        <row r="7805">
          <cell r="G7805">
            <v>135679</v>
          </cell>
          <cell r="H7805">
            <v>6383</v>
          </cell>
        </row>
        <row r="7806">
          <cell r="G7806">
            <v>135679</v>
          </cell>
          <cell r="H7806">
            <v>6383</v>
          </cell>
        </row>
        <row r="7807">
          <cell r="G7807">
            <v>135679</v>
          </cell>
          <cell r="H7807">
            <v>6383</v>
          </cell>
        </row>
        <row r="7808">
          <cell r="G7808">
            <v>135679</v>
          </cell>
          <cell r="H7808">
            <v>6383</v>
          </cell>
        </row>
        <row r="7809">
          <cell r="G7809">
            <v>135679</v>
          </cell>
          <cell r="H7809">
            <v>6383</v>
          </cell>
        </row>
        <row r="7810">
          <cell r="G7810">
            <v>135679</v>
          </cell>
          <cell r="H7810">
            <v>6383</v>
          </cell>
        </row>
        <row r="7811">
          <cell r="G7811">
            <v>135679</v>
          </cell>
          <cell r="H7811">
            <v>6383</v>
          </cell>
        </row>
        <row r="7812">
          <cell r="G7812">
            <v>135679</v>
          </cell>
          <cell r="H7812">
            <v>6383</v>
          </cell>
        </row>
        <row r="7813">
          <cell r="G7813">
            <v>135679</v>
          </cell>
          <cell r="H7813">
            <v>6383</v>
          </cell>
        </row>
        <row r="7814">
          <cell r="G7814">
            <v>135679</v>
          </cell>
          <cell r="H7814">
            <v>6383</v>
          </cell>
        </row>
        <row r="7815">
          <cell r="G7815">
            <v>135679</v>
          </cell>
          <cell r="H7815">
            <v>6383</v>
          </cell>
        </row>
        <row r="7816">
          <cell r="G7816">
            <v>135679</v>
          </cell>
          <cell r="H7816">
            <v>6383</v>
          </cell>
        </row>
        <row r="7817">
          <cell r="G7817">
            <v>135679</v>
          </cell>
          <cell r="H7817">
            <v>6383</v>
          </cell>
        </row>
        <row r="7818">
          <cell r="G7818">
            <v>135679</v>
          </cell>
          <cell r="H7818">
            <v>6383</v>
          </cell>
        </row>
        <row r="7819">
          <cell r="G7819">
            <v>135679</v>
          </cell>
          <cell r="H7819">
            <v>6383</v>
          </cell>
        </row>
        <row r="7820">
          <cell r="G7820">
            <v>135679</v>
          </cell>
          <cell r="H7820">
            <v>6383</v>
          </cell>
        </row>
        <row r="7821">
          <cell r="G7821">
            <v>135679</v>
          </cell>
          <cell r="H7821">
            <v>6383</v>
          </cell>
        </row>
        <row r="7822">
          <cell r="G7822">
            <v>135679</v>
          </cell>
          <cell r="H7822">
            <v>6383</v>
          </cell>
        </row>
        <row r="7823">
          <cell r="G7823">
            <v>135679</v>
          </cell>
          <cell r="H7823">
            <v>6383</v>
          </cell>
        </row>
        <row r="7824">
          <cell r="G7824">
            <v>135679</v>
          </cell>
          <cell r="H7824">
            <v>6383</v>
          </cell>
        </row>
        <row r="7825">
          <cell r="G7825">
            <v>135679</v>
          </cell>
          <cell r="H7825">
            <v>6383</v>
          </cell>
        </row>
        <row r="7826">
          <cell r="G7826">
            <v>135679</v>
          </cell>
          <cell r="H7826">
            <v>6383</v>
          </cell>
        </row>
        <row r="7827">
          <cell r="G7827">
            <v>135679</v>
          </cell>
          <cell r="H7827">
            <v>6383</v>
          </cell>
        </row>
        <row r="7828">
          <cell r="G7828">
            <v>135679</v>
          </cell>
          <cell r="H7828">
            <v>6383</v>
          </cell>
        </row>
        <row r="7829">
          <cell r="G7829">
            <v>135679</v>
          </cell>
          <cell r="H7829">
            <v>6383</v>
          </cell>
        </row>
        <row r="7830">
          <cell r="G7830">
            <v>135679</v>
          </cell>
          <cell r="H7830">
            <v>6383</v>
          </cell>
        </row>
        <row r="7831">
          <cell r="G7831">
            <v>135679</v>
          </cell>
          <cell r="H7831">
            <v>6383</v>
          </cell>
        </row>
        <row r="7832">
          <cell r="G7832">
            <v>135679</v>
          </cell>
          <cell r="H7832">
            <v>6383</v>
          </cell>
        </row>
        <row r="7833">
          <cell r="G7833">
            <v>135679</v>
          </cell>
          <cell r="H7833">
            <v>6383</v>
          </cell>
        </row>
        <row r="7834">
          <cell r="G7834">
            <v>135679</v>
          </cell>
          <cell r="H7834">
            <v>6383</v>
          </cell>
        </row>
        <row r="7835">
          <cell r="G7835">
            <v>135680</v>
          </cell>
          <cell r="H7835">
            <v>6372</v>
          </cell>
        </row>
        <row r="7836">
          <cell r="G7836">
            <v>135680</v>
          </cell>
          <cell r="H7836">
            <v>6372</v>
          </cell>
        </row>
        <row r="7837">
          <cell r="G7837">
            <v>135680</v>
          </cell>
          <cell r="H7837">
            <v>6372</v>
          </cell>
        </row>
        <row r="7838">
          <cell r="G7838">
            <v>135680</v>
          </cell>
          <cell r="H7838">
            <v>6372</v>
          </cell>
        </row>
        <row r="7839">
          <cell r="G7839">
            <v>135680</v>
          </cell>
          <cell r="H7839">
            <v>6372</v>
          </cell>
        </row>
        <row r="7840">
          <cell r="G7840">
            <v>135680</v>
          </cell>
          <cell r="H7840">
            <v>6372</v>
          </cell>
        </row>
        <row r="7841">
          <cell r="G7841">
            <v>135680</v>
          </cell>
          <cell r="H7841">
            <v>6372</v>
          </cell>
        </row>
        <row r="7842">
          <cell r="G7842">
            <v>135680</v>
          </cell>
          <cell r="H7842">
            <v>6372</v>
          </cell>
        </row>
        <row r="7843">
          <cell r="G7843">
            <v>135680</v>
          </cell>
          <cell r="H7843">
            <v>6372</v>
          </cell>
        </row>
        <row r="7844">
          <cell r="G7844">
            <v>135680</v>
          </cell>
          <cell r="H7844">
            <v>6372</v>
          </cell>
        </row>
        <row r="7845">
          <cell r="G7845">
            <v>135680</v>
          </cell>
          <cell r="H7845">
            <v>6372</v>
          </cell>
        </row>
        <row r="7846">
          <cell r="G7846">
            <v>135680</v>
          </cell>
          <cell r="H7846">
            <v>6372</v>
          </cell>
        </row>
        <row r="7847">
          <cell r="G7847">
            <v>135680</v>
          </cell>
          <cell r="H7847">
            <v>6372</v>
          </cell>
        </row>
        <row r="7848">
          <cell r="G7848">
            <v>135680</v>
          </cell>
          <cell r="H7848">
            <v>6372</v>
          </cell>
        </row>
        <row r="7849">
          <cell r="G7849">
            <v>135680</v>
          </cell>
          <cell r="H7849">
            <v>6372</v>
          </cell>
        </row>
        <row r="7850">
          <cell r="G7850">
            <v>135680</v>
          </cell>
          <cell r="H7850">
            <v>6372</v>
          </cell>
        </row>
        <row r="7851">
          <cell r="G7851">
            <v>135680</v>
          </cell>
          <cell r="H7851">
            <v>6372</v>
          </cell>
        </row>
        <row r="7852">
          <cell r="G7852">
            <v>135680</v>
          </cell>
          <cell r="H7852">
            <v>6372</v>
          </cell>
        </row>
        <row r="7853">
          <cell r="G7853">
            <v>135680</v>
          </cell>
          <cell r="H7853">
            <v>6372</v>
          </cell>
        </row>
        <row r="7854">
          <cell r="G7854">
            <v>135680</v>
          </cell>
          <cell r="H7854">
            <v>6372</v>
          </cell>
        </row>
        <row r="7855">
          <cell r="G7855">
            <v>135680</v>
          </cell>
          <cell r="H7855">
            <v>6372</v>
          </cell>
        </row>
        <row r="7856">
          <cell r="G7856">
            <v>135680</v>
          </cell>
          <cell r="H7856">
            <v>6372</v>
          </cell>
        </row>
        <row r="7857">
          <cell r="G7857">
            <v>135680</v>
          </cell>
          <cell r="H7857">
            <v>6372</v>
          </cell>
        </row>
        <row r="7858">
          <cell r="G7858">
            <v>135680</v>
          </cell>
          <cell r="H7858">
            <v>6372</v>
          </cell>
        </row>
        <row r="7859">
          <cell r="G7859">
            <v>135680</v>
          </cell>
          <cell r="H7859">
            <v>6372</v>
          </cell>
        </row>
        <row r="7860">
          <cell r="G7860">
            <v>135680</v>
          </cell>
          <cell r="H7860">
            <v>6372</v>
          </cell>
        </row>
        <row r="7861">
          <cell r="G7861">
            <v>135680</v>
          </cell>
          <cell r="H7861">
            <v>6372</v>
          </cell>
        </row>
        <row r="7862">
          <cell r="G7862">
            <v>135680</v>
          </cell>
          <cell r="H7862">
            <v>6372</v>
          </cell>
        </row>
        <row r="7863">
          <cell r="G7863">
            <v>135680</v>
          </cell>
          <cell r="H7863">
            <v>6372</v>
          </cell>
        </row>
        <row r="7864">
          <cell r="G7864">
            <v>135680</v>
          </cell>
          <cell r="H7864">
            <v>6372</v>
          </cell>
        </row>
        <row r="7865">
          <cell r="G7865">
            <v>135680</v>
          </cell>
          <cell r="H7865">
            <v>6372</v>
          </cell>
        </row>
        <row r="7866">
          <cell r="G7866">
            <v>135680</v>
          </cell>
          <cell r="H7866">
            <v>6372</v>
          </cell>
        </row>
        <row r="7867">
          <cell r="G7867">
            <v>135680</v>
          </cell>
          <cell r="H7867">
            <v>6372</v>
          </cell>
        </row>
        <row r="7868">
          <cell r="G7868">
            <v>135680</v>
          </cell>
          <cell r="H7868">
            <v>6372</v>
          </cell>
        </row>
        <row r="7869">
          <cell r="G7869">
            <v>135680</v>
          </cell>
          <cell r="H7869">
            <v>6372</v>
          </cell>
        </row>
        <row r="7870">
          <cell r="G7870">
            <v>135680</v>
          </cell>
          <cell r="H7870">
            <v>6372</v>
          </cell>
        </row>
        <row r="7871">
          <cell r="G7871">
            <v>135680</v>
          </cell>
          <cell r="H7871">
            <v>6372</v>
          </cell>
        </row>
        <row r="7872">
          <cell r="G7872">
            <v>135680</v>
          </cell>
          <cell r="H7872">
            <v>6372</v>
          </cell>
        </row>
        <row r="7873">
          <cell r="G7873">
            <v>135680</v>
          </cell>
          <cell r="H7873">
            <v>6372</v>
          </cell>
        </row>
        <row r="7874">
          <cell r="G7874">
            <v>135680</v>
          </cell>
          <cell r="H7874">
            <v>6372</v>
          </cell>
        </row>
        <row r="7875">
          <cell r="G7875">
            <v>135680</v>
          </cell>
          <cell r="H7875">
            <v>6372</v>
          </cell>
        </row>
        <row r="7876">
          <cell r="G7876">
            <v>135680</v>
          </cell>
          <cell r="H7876">
            <v>6372</v>
          </cell>
        </row>
        <row r="7877">
          <cell r="G7877">
            <v>135680</v>
          </cell>
          <cell r="H7877">
            <v>6372</v>
          </cell>
        </row>
        <row r="7878">
          <cell r="G7878">
            <v>135680</v>
          </cell>
          <cell r="H7878">
            <v>6372</v>
          </cell>
        </row>
        <row r="7879">
          <cell r="G7879">
            <v>135680</v>
          </cell>
          <cell r="H7879">
            <v>6372</v>
          </cell>
        </row>
        <row r="7880">
          <cell r="G7880">
            <v>135680</v>
          </cell>
          <cell r="H7880">
            <v>6372</v>
          </cell>
        </row>
        <row r="7881">
          <cell r="G7881">
            <v>135680</v>
          </cell>
          <cell r="H7881">
            <v>6372</v>
          </cell>
        </row>
        <row r="7882">
          <cell r="G7882">
            <v>135680</v>
          </cell>
          <cell r="H7882">
            <v>6372</v>
          </cell>
        </row>
        <row r="7883">
          <cell r="G7883">
            <v>135680</v>
          </cell>
          <cell r="H7883">
            <v>6372</v>
          </cell>
        </row>
        <row r="7884">
          <cell r="G7884">
            <v>135680</v>
          </cell>
          <cell r="H7884">
            <v>6372</v>
          </cell>
        </row>
        <row r="7885">
          <cell r="G7885">
            <v>135680</v>
          </cell>
          <cell r="H7885">
            <v>6372</v>
          </cell>
        </row>
        <row r="7886">
          <cell r="G7886">
            <v>135680</v>
          </cell>
          <cell r="H7886">
            <v>6372</v>
          </cell>
        </row>
        <row r="7887">
          <cell r="G7887">
            <v>135680</v>
          </cell>
          <cell r="H7887">
            <v>6372</v>
          </cell>
        </row>
        <row r="7888">
          <cell r="G7888">
            <v>135680</v>
          </cell>
          <cell r="H7888">
            <v>6372</v>
          </cell>
        </row>
        <row r="7889">
          <cell r="G7889">
            <v>135680</v>
          </cell>
          <cell r="H7889">
            <v>6372</v>
          </cell>
        </row>
        <row r="7890">
          <cell r="G7890">
            <v>135680</v>
          </cell>
          <cell r="H7890">
            <v>6372</v>
          </cell>
        </row>
        <row r="7891">
          <cell r="G7891">
            <v>135680</v>
          </cell>
          <cell r="H7891">
            <v>6372</v>
          </cell>
        </row>
        <row r="7892">
          <cell r="G7892">
            <v>135680</v>
          </cell>
          <cell r="H7892">
            <v>6372</v>
          </cell>
        </row>
        <row r="7893">
          <cell r="G7893">
            <v>135680</v>
          </cell>
          <cell r="H7893">
            <v>6372</v>
          </cell>
        </row>
        <row r="7894">
          <cell r="G7894">
            <v>135680</v>
          </cell>
          <cell r="H7894">
            <v>6372</v>
          </cell>
        </row>
        <row r="7895">
          <cell r="G7895">
            <v>135680</v>
          </cell>
          <cell r="H7895">
            <v>6372</v>
          </cell>
        </row>
        <row r="7896">
          <cell r="G7896">
            <v>135680</v>
          </cell>
          <cell r="H7896">
            <v>6372</v>
          </cell>
        </row>
        <row r="7897">
          <cell r="G7897">
            <v>135680</v>
          </cell>
          <cell r="H7897">
            <v>6372</v>
          </cell>
        </row>
        <row r="7898">
          <cell r="G7898">
            <v>135680</v>
          </cell>
          <cell r="H7898">
            <v>6372</v>
          </cell>
        </row>
        <row r="7899">
          <cell r="G7899">
            <v>135680</v>
          </cell>
          <cell r="H7899">
            <v>6372</v>
          </cell>
        </row>
        <row r="7900">
          <cell r="G7900">
            <v>135680</v>
          </cell>
          <cell r="H7900">
            <v>6372</v>
          </cell>
        </row>
        <row r="7901">
          <cell r="G7901">
            <v>135680</v>
          </cell>
          <cell r="H7901">
            <v>6372</v>
          </cell>
        </row>
        <row r="7902">
          <cell r="G7902">
            <v>135680</v>
          </cell>
          <cell r="H7902">
            <v>6372</v>
          </cell>
        </row>
        <row r="7903">
          <cell r="G7903">
            <v>135680</v>
          </cell>
          <cell r="H7903">
            <v>6372</v>
          </cell>
        </row>
        <row r="7904">
          <cell r="G7904">
            <v>135680</v>
          </cell>
          <cell r="H7904">
            <v>6372</v>
          </cell>
        </row>
        <row r="7905">
          <cell r="G7905">
            <v>135680</v>
          </cell>
          <cell r="H7905">
            <v>6372</v>
          </cell>
        </row>
        <row r="7906">
          <cell r="G7906">
            <v>135680</v>
          </cell>
          <cell r="H7906">
            <v>6372</v>
          </cell>
        </row>
        <row r="7907">
          <cell r="G7907">
            <v>135680</v>
          </cell>
          <cell r="H7907">
            <v>6372</v>
          </cell>
        </row>
        <row r="7908">
          <cell r="G7908">
            <v>135680</v>
          </cell>
          <cell r="H7908">
            <v>6372</v>
          </cell>
        </row>
        <row r="7909">
          <cell r="G7909">
            <v>135680</v>
          </cell>
          <cell r="H7909">
            <v>6372</v>
          </cell>
        </row>
        <row r="7910">
          <cell r="G7910">
            <v>135680</v>
          </cell>
          <cell r="H7910">
            <v>6372</v>
          </cell>
        </row>
        <row r="7911">
          <cell r="G7911">
            <v>135680</v>
          </cell>
          <cell r="H7911">
            <v>6372</v>
          </cell>
        </row>
        <row r="7912">
          <cell r="G7912">
            <v>135680</v>
          </cell>
          <cell r="H7912">
            <v>6372</v>
          </cell>
        </row>
        <row r="7913">
          <cell r="G7913">
            <v>135680</v>
          </cell>
          <cell r="H7913">
            <v>6372</v>
          </cell>
        </row>
        <row r="7914">
          <cell r="G7914">
            <v>135680</v>
          </cell>
          <cell r="H7914">
            <v>6372</v>
          </cell>
        </row>
        <row r="7915">
          <cell r="G7915">
            <v>135680</v>
          </cell>
          <cell r="H7915">
            <v>6372</v>
          </cell>
        </row>
        <row r="7916">
          <cell r="G7916">
            <v>135680</v>
          </cell>
          <cell r="H7916">
            <v>6372</v>
          </cell>
        </row>
        <row r="7917">
          <cell r="G7917">
            <v>135680</v>
          </cell>
          <cell r="H7917">
            <v>6372</v>
          </cell>
        </row>
        <row r="7918">
          <cell r="G7918">
            <v>135680</v>
          </cell>
          <cell r="H7918">
            <v>6372</v>
          </cell>
        </row>
        <row r="7919">
          <cell r="G7919">
            <v>135680</v>
          </cell>
          <cell r="H7919">
            <v>6372</v>
          </cell>
        </row>
        <row r="7920">
          <cell r="G7920">
            <v>135680</v>
          </cell>
          <cell r="H7920">
            <v>6372</v>
          </cell>
        </row>
        <row r="7921">
          <cell r="G7921">
            <v>135680</v>
          </cell>
          <cell r="H7921">
            <v>6372</v>
          </cell>
        </row>
        <row r="7922">
          <cell r="G7922">
            <v>135680</v>
          </cell>
          <cell r="H7922">
            <v>6372</v>
          </cell>
        </row>
        <row r="7923">
          <cell r="G7923">
            <v>135680</v>
          </cell>
          <cell r="H7923">
            <v>6372</v>
          </cell>
        </row>
        <row r="7924">
          <cell r="G7924">
            <v>135680</v>
          </cell>
          <cell r="H7924">
            <v>6372</v>
          </cell>
        </row>
        <row r="7925">
          <cell r="G7925">
            <v>135680</v>
          </cell>
          <cell r="H7925">
            <v>6372</v>
          </cell>
        </row>
        <row r="7926">
          <cell r="G7926">
            <v>135680</v>
          </cell>
          <cell r="H7926">
            <v>6372</v>
          </cell>
        </row>
        <row r="7927">
          <cell r="G7927">
            <v>135680</v>
          </cell>
          <cell r="H7927">
            <v>6372</v>
          </cell>
        </row>
        <row r="7928">
          <cell r="G7928">
            <v>135680</v>
          </cell>
          <cell r="H7928">
            <v>6372</v>
          </cell>
        </row>
        <row r="7929">
          <cell r="G7929">
            <v>135680</v>
          </cell>
          <cell r="H7929">
            <v>6372</v>
          </cell>
        </row>
        <row r="7930">
          <cell r="G7930">
            <v>135680</v>
          </cell>
          <cell r="H7930">
            <v>6372</v>
          </cell>
        </row>
        <row r="7931">
          <cell r="G7931">
            <v>135680</v>
          </cell>
          <cell r="H7931">
            <v>6372</v>
          </cell>
        </row>
        <row r="7932">
          <cell r="G7932">
            <v>135680</v>
          </cell>
          <cell r="H7932">
            <v>6372</v>
          </cell>
        </row>
        <row r="7933">
          <cell r="G7933">
            <v>135680</v>
          </cell>
          <cell r="H7933">
            <v>6372</v>
          </cell>
        </row>
        <row r="7934">
          <cell r="G7934">
            <v>135680</v>
          </cell>
          <cell r="H7934">
            <v>6372</v>
          </cell>
        </row>
        <row r="7935">
          <cell r="G7935">
            <v>135680</v>
          </cell>
          <cell r="H7935">
            <v>6372</v>
          </cell>
        </row>
        <row r="7936">
          <cell r="G7936">
            <v>135680</v>
          </cell>
          <cell r="H7936">
            <v>6372</v>
          </cell>
        </row>
        <row r="7937">
          <cell r="G7937">
            <v>135680</v>
          </cell>
          <cell r="H7937">
            <v>6372</v>
          </cell>
        </row>
        <row r="7938">
          <cell r="G7938">
            <v>135680</v>
          </cell>
          <cell r="H7938">
            <v>6372</v>
          </cell>
        </row>
        <row r="7939">
          <cell r="G7939">
            <v>135680</v>
          </cell>
          <cell r="H7939">
            <v>6372</v>
          </cell>
        </row>
        <row r="7940">
          <cell r="G7940">
            <v>135680</v>
          </cell>
          <cell r="H7940">
            <v>6372</v>
          </cell>
        </row>
        <row r="7941">
          <cell r="G7941">
            <v>135680</v>
          </cell>
          <cell r="H7941">
            <v>6372</v>
          </cell>
        </row>
        <row r="7942">
          <cell r="G7942">
            <v>135680</v>
          </cell>
          <cell r="H7942">
            <v>6372</v>
          </cell>
        </row>
        <row r="7943">
          <cell r="G7943">
            <v>135680</v>
          </cell>
          <cell r="H7943">
            <v>6372</v>
          </cell>
        </row>
        <row r="7944">
          <cell r="G7944">
            <v>135680</v>
          </cell>
          <cell r="H7944">
            <v>6372</v>
          </cell>
        </row>
        <row r="7945">
          <cell r="G7945">
            <v>135680</v>
          </cell>
          <cell r="H7945">
            <v>6372</v>
          </cell>
        </row>
        <row r="7946">
          <cell r="G7946">
            <v>135680</v>
          </cell>
          <cell r="H7946">
            <v>6372</v>
          </cell>
        </row>
        <row r="7947">
          <cell r="G7947">
            <v>135680</v>
          </cell>
          <cell r="H7947">
            <v>6372</v>
          </cell>
        </row>
        <row r="7948">
          <cell r="G7948">
            <v>135680</v>
          </cell>
          <cell r="H7948">
            <v>6372</v>
          </cell>
        </row>
        <row r="7949">
          <cell r="G7949">
            <v>135680</v>
          </cell>
          <cell r="H7949">
            <v>6372</v>
          </cell>
        </row>
        <row r="7950">
          <cell r="G7950">
            <v>135680</v>
          </cell>
          <cell r="H7950">
            <v>6372</v>
          </cell>
        </row>
        <row r="7951">
          <cell r="G7951">
            <v>135680</v>
          </cell>
          <cell r="H7951">
            <v>6372</v>
          </cell>
        </row>
        <row r="7952">
          <cell r="G7952">
            <v>135680</v>
          </cell>
          <cell r="H7952">
            <v>6372</v>
          </cell>
        </row>
        <row r="7953">
          <cell r="G7953">
            <v>135680</v>
          </cell>
          <cell r="H7953">
            <v>6372</v>
          </cell>
        </row>
        <row r="7954">
          <cell r="G7954">
            <v>135680</v>
          </cell>
          <cell r="H7954">
            <v>6372</v>
          </cell>
        </row>
        <row r="7955">
          <cell r="G7955">
            <v>135680</v>
          </cell>
          <cell r="H7955">
            <v>6372</v>
          </cell>
        </row>
        <row r="7956">
          <cell r="G7956">
            <v>135680</v>
          </cell>
          <cell r="H7956">
            <v>6372</v>
          </cell>
        </row>
        <row r="7957">
          <cell r="G7957">
            <v>135680</v>
          </cell>
          <cell r="H7957">
            <v>6372</v>
          </cell>
        </row>
        <row r="7958">
          <cell r="G7958">
            <v>135680</v>
          </cell>
          <cell r="H7958">
            <v>6372</v>
          </cell>
        </row>
        <row r="7959">
          <cell r="G7959">
            <v>135680</v>
          </cell>
          <cell r="H7959">
            <v>6372</v>
          </cell>
        </row>
        <row r="7960">
          <cell r="G7960">
            <v>135680</v>
          </cell>
          <cell r="H7960">
            <v>6372</v>
          </cell>
        </row>
        <row r="7961">
          <cell r="G7961">
            <v>135680</v>
          </cell>
          <cell r="H7961">
            <v>6372</v>
          </cell>
        </row>
        <row r="7962">
          <cell r="G7962">
            <v>135680</v>
          </cell>
          <cell r="H7962">
            <v>6372</v>
          </cell>
        </row>
        <row r="7963">
          <cell r="G7963">
            <v>135680</v>
          </cell>
          <cell r="H7963">
            <v>6372</v>
          </cell>
        </row>
        <row r="7964">
          <cell r="G7964">
            <v>135680</v>
          </cell>
          <cell r="H7964">
            <v>6372</v>
          </cell>
        </row>
        <row r="7965">
          <cell r="G7965">
            <v>135680</v>
          </cell>
          <cell r="H7965">
            <v>6372</v>
          </cell>
        </row>
        <row r="7966">
          <cell r="G7966">
            <v>135680</v>
          </cell>
          <cell r="H7966">
            <v>6372</v>
          </cell>
        </row>
        <row r="7967">
          <cell r="G7967">
            <v>135680</v>
          </cell>
          <cell r="H7967">
            <v>6372</v>
          </cell>
        </row>
        <row r="7968">
          <cell r="G7968">
            <v>135680</v>
          </cell>
          <cell r="H7968">
            <v>6372</v>
          </cell>
        </row>
        <row r="7969">
          <cell r="G7969">
            <v>135680</v>
          </cell>
          <cell r="H7969">
            <v>6372</v>
          </cell>
        </row>
        <row r="7970">
          <cell r="G7970">
            <v>135680</v>
          </cell>
          <cell r="H7970">
            <v>6372</v>
          </cell>
        </row>
        <row r="7971">
          <cell r="G7971">
            <v>135680</v>
          </cell>
          <cell r="H7971">
            <v>6372</v>
          </cell>
        </row>
        <row r="7972">
          <cell r="G7972">
            <v>135680</v>
          </cell>
          <cell r="H7972">
            <v>6372</v>
          </cell>
        </row>
        <row r="7973">
          <cell r="G7973">
            <v>135680</v>
          </cell>
          <cell r="H7973">
            <v>6372</v>
          </cell>
        </row>
        <row r="7974">
          <cell r="G7974">
            <v>135680</v>
          </cell>
          <cell r="H7974">
            <v>6372</v>
          </cell>
        </row>
        <row r="7975">
          <cell r="G7975">
            <v>135680</v>
          </cell>
          <cell r="H7975">
            <v>6372</v>
          </cell>
        </row>
        <row r="7976">
          <cell r="G7976">
            <v>135680</v>
          </cell>
          <cell r="H7976">
            <v>6372</v>
          </cell>
        </row>
        <row r="7977">
          <cell r="G7977">
            <v>135680</v>
          </cell>
          <cell r="H7977">
            <v>6372</v>
          </cell>
        </row>
        <row r="7978">
          <cell r="G7978">
            <v>135680</v>
          </cell>
          <cell r="H7978">
            <v>6372</v>
          </cell>
        </row>
        <row r="7979">
          <cell r="G7979">
            <v>135680</v>
          </cell>
          <cell r="H7979">
            <v>6372</v>
          </cell>
        </row>
        <row r="7980">
          <cell r="G7980">
            <v>135680</v>
          </cell>
          <cell r="H7980">
            <v>6372</v>
          </cell>
        </row>
        <row r="7981">
          <cell r="G7981">
            <v>135680</v>
          </cell>
          <cell r="H7981">
            <v>6372</v>
          </cell>
        </row>
        <row r="7982">
          <cell r="G7982">
            <v>135680</v>
          </cell>
          <cell r="H7982">
            <v>6372</v>
          </cell>
        </row>
        <row r="7983">
          <cell r="G7983">
            <v>135680</v>
          </cell>
          <cell r="H7983">
            <v>6372</v>
          </cell>
        </row>
        <row r="7984">
          <cell r="G7984">
            <v>135680</v>
          </cell>
          <cell r="H7984">
            <v>6372</v>
          </cell>
        </row>
        <row r="7985">
          <cell r="G7985">
            <v>135680</v>
          </cell>
          <cell r="H7985">
            <v>6372</v>
          </cell>
        </row>
        <row r="7986">
          <cell r="G7986">
            <v>135680</v>
          </cell>
          <cell r="H7986">
            <v>6372</v>
          </cell>
        </row>
        <row r="7987">
          <cell r="G7987">
            <v>135680</v>
          </cell>
          <cell r="H7987">
            <v>6372</v>
          </cell>
        </row>
        <row r="7988">
          <cell r="G7988">
            <v>135680</v>
          </cell>
          <cell r="H7988">
            <v>6372</v>
          </cell>
        </row>
        <row r="7989">
          <cell r="G7989">
            <v>135680</v>
          </cell>
          <cell r="H7989">
            <v>6372</v>
          </cell>
        </row>
        <row r="7990">
          <cell r="G7990">
            <v>135680</v>
          </cell>
          <cell r="H7990">
            <v>6372</v>
          </cell>
        </row>
        <row r="7991">
          <cell r="G7991">
            <v>135680</v>
          </cell>
          <cell r="H7991">
            <v>6372</v>
          </cell>
        </row>
        <row r="7992">
          <cell r="G7992">
            <v>135680</v>
          </cell>
          <cell r="H7992">
            <v>6372</v>
          </cell>
        </row>
        <row r="7993">
          <cell r="G7993">
            <v>135680</v>
          </cell>
          <cell r="H7993">
            <v>6372</v>
          </cell>
        </row>
        <row r="7994">
          <cell r="G7994">
            <v>135680</v>
          </cell>
          <cell r="H7994">
            <v>6372</v>
          </cell>
        </row>
        <row r="7995">
          <cell r="G7995">
            <v>135680</v>
          </cell>
          <cell r="H7995">
            <v>6372</v>
          </cell>
        </row>
        <row r="7996">
          <cell r="G7996">
            <v>135680</v>
          </cell>
          <cell r="H7996">
            <v>6372</v>
          </cell>
        </row>
        <row r="7997">
          <cell r="G7997">
            <v>135680</v>
          </cell>
          <cell r="H7997">
            <v>6372</v>
          </cell>
        </row>
        <row r="7998">
          <cell r="G7998">
            <v>135680</v>
          </cell>
          <cell r="H7998">
            <v>6372</v>
          </cell>
        </row>
        <row r="7999">
          <cell r="G7999">
            <v>135681</v>
          </cell>
          <cell r="H7999">
            <v>6381</v>
          </cell>
        </row>
        <row r="8000">
          <cell r="G8000">
            <v>135681</v>
          </cell>
          <cell r="H8000">
            <v>6381</v>
          </cell>
        </row>
        <row r="8001">
          <cell r="G8001">
            <v>135681</v>
          </cell>
          <cell r="H8001">
            <v>6381</v>
          </cell>
        </row>
        <row r="8002">
          <cell r="G8002">
            <v>135681</v>
          </cell>
          <cell r="H8002">
            <v>6381</v>
          </cell>
        </row>
        <row r="8003">
          <cell r="G8003">
            <v>135681</v>
          </cell>
          <cell r="H8003">
            <v>6381</v>
          </cell>
        </row>
        <row r="8004">
          <cell r="G8004">
            <v>135681</v>
          </cell>
          <cell r="H8004">
            <v>6381</v>
          </cell>
        </row>
        <row r="8005">
          <cell r="G8005">
            <v>135681</v>
          </cell>
          <cell r="H8005">
            <v>6381</v>
          </cell>
        </row>
        <row r="8006">
          <cell r="G8006">
            <v>135681</v>
          </cell>
          <cell r="H8006">
            <v>6381</v>
          </cell>
        </row>
        <row r="8007">
          <cell r="G8007">
            <v>135681</v>
          </cell>
          <cell r="H8007">
            <v>6381</v>
          </cell>
        </row>
        <row r="8008">
          <cell r="G8008">
            <v>135681</v>
          </cell>
          <cell r="H8008">
            <v>6381</v>
          </cell>
        </row>
        <row r="8009">
          <cell r="G8009">
            <v>135681</v>
          </cell>
          <cell r="H8009">
            <v>6381</v>
          </cell>
        </row>
        <row r="8010">
          <cell r="G8010">
            <v>135681</v>
          </cell>
          <cell r="H8010">
            <v>6381</v>
          </cell>
        </row>
        <row r="8011">
          <cell r="G8011">
            <v>135681</v>
          </cell>
          <cell r="H8011">
            <v>6381</v>
          </cell>
        </row>
        <row r="8012">
          <cell r="G8012">
            <v>135681</v>
          </cell>
          <cell r="H8012">
            <v>6381</v>
          </cell>
        </row>
        <row r="8013">
          <cell r="G8013">
            <v>135681</v>
          </cell>
          <cell r="H8013">
            <v>6381</v>
          </cell>
        </row>
        <row r="8014">
          <cell r="G8014">
            <v>135681</v>
          </cell>
          <cell r="H8014">
            <v>6381</v>
          </cell>
        </row>
        <row r="8015">
          <cell r="G8015">
            <v>135681</v>
          </cell>
          <cell r="H8015">
            <v>6381</v>
          </cell>
        </row>
        <row r="8016">
          <cell r="G8016">
            <v>135681</v>
          </cell>
          <cell r="H8016">
            <v>6381</v>
          </cell>
        </row>
        <row r="8017">
          <cell r="G8017">
            <v>135681</v>
          </cell>
          <cell r="H8017">
            <v>6381</v>
          </cell>
        </row>
        <row r="8018">
          <cell r="G8018">
            <v>135681</v>
          </cell>
          <cell r="H8018">
            <v>6381</v>
          </cell>
        </row>
        <row r="8019">
          <cell r="G8019">
            <v>135681</v>
          </cell>
          <cell r="H8019">
            <v>6381</v>
          </cell>
        </row>
        <row r="8020">
          <cell r="G8020">
            <v>135681</v>
          </cell>
          <cell r="H8020">
            <v>6381</v>
          </cell>
        </row>
        <row r="8021">
          <cell r="G8021">
            <v>135681</v>
          </cell>
          <cell r="H8021">
            <v>6381</v>
          </cell>
        </row>
        <row r="8022">
          <cell r="G8022">
            <v>135681</v>
          </cell>
          <cell r="H8022">
            <v>6381</v>
          </cell>
        </row>
        <row r="8023">
          <cell r="G8023">
            <v>135681</v>
          </cell>
          <cell r="H8023">
            <v>6381</v>
          </cell>
        </row>
        <row r="8024">
          <cell r="G8024">
            <v>135681</v>
          </cell>
          <cell r="H8024">
            <v>6381</v>
          </cell>
        </row>
        <row r="8025">
          <cell r="G8025">
            <v>135681</v>
          </cell>
          <cell r="H8025">
            <v>6381</v>
          </cell>
        </row>
        <row r="8026">
          <cell r="G8026">
            <v>135681</v>
          </cell>
          <cell r="H8026">
            <v>6381</v>
          </cell>
        </row>
        <row r="8027">
          <cell r="G8027">
            <v>135681</v>
          </cell>
          <cell r="H8027">
            <v>6381</v>
          </cell>
        </row>
        <row r="8028">
          <cell r="G8028">
            <v>135681</v>
          </cell>
          <cell r="H8028">
            <v>6381</v>
          </cell>
        </row>
        <row r="8029">
          <cell r="G8029">
            <v>135681</v>
          </cell>
          <cell r="H8029">
            <v>6381</v>
          </cell>
        </row>
        <row r="8030">
          <cell r="G8030">
            <v>135681</v>
          </cell>
          <cell r="H8030">
            <v>6381</v>
          </cell>
        </row>
        <row r="8031">
          <cell r="G8031">
            <v>135681</v>
          </cell>
          <cell r="H8031">
            <v>6381</v>
          </cell>
        </row>
        <row r="8032">
          <cell r="G8032">
            <v>135681</v>
          </cell>
          <cell r="H8032">
            <v>6381</v>
          </cell>
        </row>
        <row r="8033">
          <cell r="G8033">
            <v>135681</v>
          </cell>
          <cell r="H8033">
            <v>6381</v>
          </cell>
        </row>
        <row r="8034">
          <cell r="G8034">
            <v>135681</v>
          </cell>
          <cell r="H8034">
            <v>6381</v>
          </cell>
        </row>
        <row r="8035">
          <cell r="G8035">
            <v>135681</v>
          </cell>
          <cell r="H8035">
            <v>6381</v>
          </cell>
        </row>
        <row r="8036">
          <cell r="G8036">
            <v>135681</v>
          </cell>
          <cell r="H8036">
            <v>6381</v>
          </cell>
        </row>
        <row r="8037">
          <cell r="G8037">
            <v>135681</v>
          </cell>
          <cell r="H8037">
            <v>6381</v>
          </cell>
        </row>
        <row r="8038">
          <cell r="G8038">
            <v>135681</v>
          </cell>
          <cell r="H8038">
            <v>6381</v>
          </cell>
        </row>
        <row r="8039">
          <cell r="G8039">
            <v>135681</v>
          </cell>
          <cell r="H8039">
            <v>6381</v>
          </cell>
        </row>
        <row r="8040">
          <cell r="G8040">
            <v>135681</v>
          </cell>
          <cell r="H8040">
            <v>6381</v>
          </cell>
        </row>
        <row r="8041">
          <cell r="G8041">
            <v>135681</v>
          </cell>
          <cell r="H8041">
            <v>6381</v>
          </cell>
        </row>
        <row r="8042">
          <cell r="G8042">
            <v>135681</v>
          </cell>
          <cell r="H8042">
            <v>6381</v>
          </cell>
        </row>
        <row r="8043">
          <cell r="G8043">
            <v>135681</v>
          </cell>
          <cell r="H8043">
            <v>6381</v>
          </cell>
        </row>
        <row r="8044">
          <cell r="G8044">
            <v>135681</v>
          </cell>
          <cell r="H8044">
            <v>6381</v>
          </cell>
        </row>
        <row r="8045">
          <cell r="G8045">
            <v>135681</v>
          </cell>
          <cell r="H8045">
            <v>6381</v>
          </cell>
        </row>
        <row r="8046">
          <cell r="G8046">
            <v>135681</v>
          </cell>
          <cell r="H8046">
            <v>6381</v>
          </cell>
        </row>
        <row r="8047">
          <cell r="G8047">
            <v>135681</v>
          </cell>
          <cell r="H8047">
            <v>6381</v>
          </cell>
        </row>
        <row r="8048">
          <cell r="G8048">
            <v>135681</v>
          </cell>
          <cell r="H8048">
            <v>6381</v>
          </cell>
        </row>
        <row r="8049">
          <cell r="G8049">
            <v>135681</v>
          </cell>
          <cell r="H8049">
            <v>6381</v>
          </cell>
        </row>
        <row r="8050">
          <cell r="G8050">
            <v>135681</v>
          </cell>
          <cell r="H8050">
            <v>6381</v>
          </cell>
        </row>
        <row r="8051">
          <cell r="G8051">
            <v>135681</v>
          </cell>
          <cell r="H8051">
            <v>6381</v>
          </cell>
        </row>
        <row r="8052">
          <cell r="G8052">
            <v>135681</v>
          </cell>
          <cell r="H8052">
            <v>6381</v>
          </cell>
        </row>
        <row r="8053">
          <cell r="G8053">
            <v>135681</v>
          </cell>
          <cell r="H8053">
            <v>6381</v>
          </cell>
        </row>
        <row r="8054">
          <cell r="G8054">
            <v>135681</v>
          </cell>
          <cell r="H8054">
            <v>6381</v>
          </cell>
        </row>
        <row r="8055">
          <cell r="G8055">
            <v>135681</v>
          </cell>
          <cell r="H8055">
            <v>6381</v>
          </cell>
        </row>
        <row r="8056">
          <cell r="G8056">
            <v>135681</v>
          </cell>
          <cell r="H8056">
            <v>6381</v>
          </cell>
        </row>
        <row r="8057">
          <cell r="G8057">
            <v>135681</v>
          </cell>
          <cell r="H8057">
            <v>6381</v>
          </cell>
        </row>
        <row r="8058">
          <cell r="G8058">
            <v>135681</v>
          </cell>
          <cell r="H8058">
            <v>6381</v>
          </cell>
        </row>
        <row r="8059">
          <cell r="G8059">
            <v>135681</v>
          </cell>
          <cell r="H8059">
            <v>6381</v>
          </cell>
        </row>
        <row r="8060">
          <cell r="G8060">
            <v>135681</v>
          </cell>
          <cell r="H8060">
            <v>6381</v>
          </cell>
        </row>
        <row r="8061">
          <cell r="G8061">
            <v>135681</v>
          </cell>
          <cell r="H8061">
            <v>6381</v>
          </cell>
        </row>
        <row r="8062">
          <cell r="G8062">
            <v>135681</v>
          </cell>
          <cell r="H8062">
            <v>6381</v>
          </cell>
        </row>
        <row r="8063">
          <cell r="G8063">
            <v>135681</v>
          </cell>
          <cell r="H8063">
            <v>6381</v>
          </cell>
        </row>
        <row r="8064">
          <cell r="G8064">
            <v>135681</v>
          </cell>
          <cell r="H8064">
            <v>6381</v>
          </cell>
        </row>
        <row r="8065">
          <cell r="G8065">
            <v>135681</v>
          </cell>
          <cell r="H8065">
            <v>6381</v>
          </cell>
        </row>
        <row r="8066">
          <cell r="G8066">
            <v>135681</v>
          </cell>
          <cell r="H8066">
            <v>6381</v>
          </cell>
        </row>
        <row r="8067">
          <cell r="G8067">
            <v>135681</v>
          </cell>
          <cell r="H8067">
            <v>6381</v>
          </cell>
        </row>
        <row r="8068">
          <cell r="G8068">
            <v>135681</v>
          </cell>
          <cell r="H8068">
            <v>6381</v>
          </cell>
        </row>
        <row r="8069">
          <cell r="G8069">
            <v>135681</v>
          </cell>
          <cell r="H8069">
            <v>6381</v>
          </cell>
        </row>
        <row r="8070">
          <cell r="G8070">
            <v>135681</v>
          </cell>
          <cell r="H8070">
            <v>6381</v>
          </cell>
        </row>
        <row r="8071">
          <cell r="G8071">
            <v>135681</v>
          </cell>
          <cell r="H8071">
            <v>6381</v>
          </cell>
        </row>
        <row r="8072">
          <cell r="G8072">
            <v>135681</v>
          </cell>
          <cell r="H8072">
            <v>6381</v>
          </cell>
        </row>
        <row r="8073">
          <cell r="G8073">
            <v>135681</v>
          </cell>
          <cell r="H8073">
            <v>6381</v>
          </cell>
        </row>
        <row r="8074">
          <cell r="G8074">
            <v>135681</v>
          </cell>
          <cell r="H8074">
            <v>6381</v>
          </cell>
        </row>
        <row r="8075">
          <cell r="G8075">
            <v>135681</v>
          </cell>
          <cell r="H8075">
            <v>6381</v>
          </cell>
        </row>
        <row r="8076">
          <cell r="G8076">
            <v>135681</v>
          </cell>
          <cell r="H8076">
            <v>6381</v>
          </cell>
        </row>
        <row r="8077">
          <cell r="G8077">
            <v>135681</v>
          </cell>
          <cell r="H8077">
            <v>6381</v>
          </cell>
        </row>
        <row r="8078">
          <cell r="G8078">
            <v>135681</v>
          </cell>
          <cell r="H8078">
            <v>6381</v>
          </cell>
        </row>
        <row r="8079">
          <cell r="G8079">
            <v>135681</v>
          </cell>
          <cell r="H8079">
            <v>6381</v>
          </cell>
        </row>
        <row r="8080">
          <cell r="G8080">
            <v>135681</v>
          </cell>
          <cell r="H8080">
            <v>6381</v>
          </cell>
        </row>
        <row r="8081">
          <cell r="G8081">
            <v>135681</v>
          </cell>
          <cell r="H8081">
            <v>6381</v>
          </cell>
        </row>
        <row r="8082">
          <cell r="G8082">
            <v>135681</v>
          </cell>
          <cell r="H8082">
            <v>6381</v>
          </cell>
        </row>
        <row r="8083">
          <cell r="G8083">
            <v>135681</v>
          </cell>
          <cell r="H8083">
            <v>6381</v>
          </cell>
        </row>
        <row r="8084">
          <cell r="G8084">
            <v>135681</v>
          </cell>
          <cell r="H8084">
            <v>6381</v>
          </cell>
        </row>
        <row r="8085">
          <cell r="G8085">
            <v>135681</v>
          </cell>
          <cell r="H8085">
            <v>6381</v>
          </cell>
        </row>
        <row r="8086">
          <cell r="G8086">
            <v>135681</v>
          </cell>
          <cell r="H8086">
            <v>6381</v>
          </cell>
        </row>
        <row r="8087">
          <cell r="G8087">
            <v>135681</v>
          </cell>
          <cell r="H8087">
            <v>6381</v>
          </cell>
        </row>
        <row r="8088">
          <cell r="G8088">
            <v>135681</v>
          </cell>
          <cell r="H8088">
            <v>6381</v>
          </cell>
        </row>
        <row r="8089">
          <cell r="G8089">
            <v>135681</v>
          </cell>
          <cell r="H8089">
            <v>6381</v>
          </cell>
        </row>
        <row r="8090">
          <cell r="G8090">
            <v>135681</v>
          </cell>
          <cell r="H8090">
            <v>6381</v>
          </cell>
        </row>
        <row r="8091">
          <cell r="G8091">
            <v>135681</v>
          </cell>
          <cell r="H8091">
            <v>6381</v>
          </cell>
        </row>
        <row r="8092">
          <cell r="G8092">
            <v>135681</v>
          </cell>
          <cell r="H8092">
            <v>6381</v>
          </cell>
        </row>
        <row r="8093">
          <cell r="G8093">
            <v>135681</v>
          </cell>
          <cell r="H8093">
            <v>6381</v>
          </cell>
        </row>
        <row r="8094">
          <cell r="G8094">
            <v>135681</v>
          </cell>
          <cell r="H8094">
            <v>6381</v>
          </cell>
        </row>
        <row r="8095">
          <cell r="G8095">
            <v>135681</v>
          </cell>
          <cell r="H8095">
            <v>6381</v>
          </cell>
        </row>
        <row r="8096">
          <cell r="G8096">
            <v>135681</v>
          </cell>
          <cell r="H8096">
            <v>6381</v>
          </cell>
        </row>
        <row r="8097">
          <cell r="G8097">
            <v>135681</v>
          </cell>
          <cell r="H8097">
            <v>6381</v>
          </cell>
        </row>
        <row r="8098">
          <cell r="G8098">
            <v>135681</v>
          </cell>
          <cell r="H8098">
            <v>6381</v>
          </cell>
        </row>
        <row r="8099">
          <cell r="G8099">
            <v>135682</v>
          </cell>
          <cell r="H8099">
            <v>6357</v>
          </cell>
        </row>
        <row r="8100">
          <cell r="G8100">
            <v>135682</v>
          </cell>
          <cell r="H8100">
            <v>6357</v>
          </cell>
        </row>
        <row r="8101">
          <cell r="G8101">
            <v>135682</v>
          </cell>
          <cell r="H8101">
            <v>6357</v>
          </cell>
        </row>
        <row r="8102">
          <cell r="G8102">
            <v>135682</v>
          </cell>
          <cell r="H8102">
            <v>6357</v>
          </cell>
        </row>
        <row r="8103">
          <cell r="G8103">
            <v>135682</v>
          </cell>
          <cell r="H8103">
            <v>6357</v>
          </cell>
        </row>
        <row r="8104">
          <cell r="G8104">
            <v>135682</v>
          </cell>
          <cell r="H8104">
            <v>6357</v>
          </cell>
        </row>
        <row r="8105">
          <cell r="G8105">
            <v>135682</v>
          </cell>
          <cell r="H8105">
            <v>6357</v>
          </cell>
        </row>
        <row r="8106">
          <cell r="G8106">
            <v>135682</v>
          </cell>
          <cell r="H8106">
            <v>6357</v>
          </cell>
        </row>
        <row r="8107">
          <cell r="G8107">
            <v>135682</v>
          </cell>
          <cell r="H8107">
            <v>6357</v>
          </cell>
        </row>
        <row r="8108">
          <cell r="G8108">
            <v>135682</v>
          </cell>
          <cell r="H8108">
            <v>6357</v>
          </cell>
        </row>
        <row r="8109">
          <cell r="G8109">
            <v>135682</v>
          </cell>
          <cell r="H8109">
            <v>6357</v>
          </cell>
        </row>
        <row r="8110">
          <cell r="G8110">
            <v>135682</v>
          </cell>
          <cell r="H8110">
            <v>6357</v>
          </cell>
        </row>
        <row r="8111">
          <cell r="G8111">
            <v>135682</v>
          </cell>
          <cell r="H8111">
            <v>6357</v>
          </cell>
        </row>
        <row r="8112">
          <cell r="G8112">
            <v>135682</v>
          </cell>
          <cell r="H8112">
            <v>6357</v>
          </cell>
        </row>
        <row r="8113">
          <cell r="G8113">
            <v>135682</v>
          </cell>
          <cell r="H8113">
            <v>6357</v>
          </cell>
        </row>
        <row r="8114">
          <cell r="G8114">
            <v>135682</v>
          </cell>
          <cell r="H8114">
            <v>6357</v>
          </cell>
        </row>
        <row r="8115">
          <cell r="G8115">
            <v>135682</v>
          </cell>
          <cell r="H8115">
            <v>6357</v>
          </cell>
        </row>
        <row r="8116">
          <cell r="G8116">
            <v>135682</v>
          </cell>
          <cell r="H8116">
            <v>6357</v>
          </cell>
        </row>
        <row r="8117">
          <cell r="G8117">
            <v>135682</v>
          </cell>
          <cell r="H8117">
            <v>6357</v>
          </cell>
        </row>
        <row r="8118">
          <cell r="G8118">
            <v>135682</v>
          </cell>
          <cell r="H8118">
            <v>6357</v>
          </cell>
        </row>
        <row r="8119">
          <cell r="G8119">
            <v>135682</v>
          </cell>
          <cell r="H8119">
            <v>6357</v>
          </cell>
        </row>
        <row r="8120">
          <cell r="G8120">
            <v>135682</v>
          </cell>
          <cell r="H8120">
            <v>6357</v>
          </cell>
        </row>
        <row r="8121">
          <cell r="G8121">
            <v>135682</v>
          </cell>
          <cell r="H8121">
            <v>6357</v>
          </cell>
        </row>
        <row r="8122">
          <cell r="G8122">
            <v>135682</v>
          </cell>
          <cell r="H8122">
            <v>6357</v>
          </cell>
        </row>
        <row r="8123">
          <cell r="G8123">
            <v>135682</v>
          </cell>
          <cell r="H8123">
            <v>6357</v>
          </cell>
        </row>
        <row r="8124">
          <cell r="G8124">
            <v>135682</v>
          </cell>
          <cell r="H8124">
            <v>6357</v>
          </cell>
        </row>
        <row r="8125">
          <cell r="G8125">
            <v>135682</v>
          </cell>
          <cell r="H8125">
            <v>6357</v>
          </cell>
        </row>
        <row r="8126">
          <cell r="G8126">
            <v>135682</v>
          </cell>
          <cell r="H8126">
            <v>6357</v>
          </cell>
        </row>
        <row r="8127">
          <cell r="G8127">
            <v>135682</v>
          </cell>
          <cell r="H8127">
            <v>6357</v>
          </cell>
        </row>
        <row r="8128">
          <cell r="G8128">
            <v>135682</v>
          </cell>
          <cell r="H8128">
            <v>6357</v>
          </cell>
        </row>
        <row r="8129">
          <cell r="G8129">
            <v>135682</v>
          </cell>
          <cell r="H8129">
            <v>6357</v>
          </cell>
        </row>
        <row r="8130">
          <cell r="G8130">
            <v>135682</v>
          </cell>
          <cell r="H8130">
            <v>6357</v>
          </cell>
        </row>
        <row r="8131">
          <cell r="G8131">
            <v>135682</v>
          </cell>
          <cell r="H8131">
            <v>6357</v>
          </cell>
        </row>
        <row r="8132">
          <cell r="G8132">
            <v>135682</v>
          </cell>
          <cell r="H8132">
            <v>6357</v>
          </cell>
        </row>
        <row r="8133">
          <cell r="G8133">
            <v>135682</v>
          </cell>
          <cell r="H8133">
            <v>6357</v>
          </cell>
        </row>
        <row r="8134">
          <cell r="G8134">
            <v>135682</v>
          </cell>
          <cell r="H8134">
            <v>6357</v>
          </cell>
        </row>
        <row r="8135">
          <cell r="G8135">
            <v>135682</v>
          </cell>
          <cell r="H8135">
            <v>6357</v>
          </cell>
        </row>
        <row r="8136">
          <cell r="G8136">
            <v>135682</v>
          </cell>
          <cell r="H8136">
            <v>6357</v>
          </cell>
        </row>
        <row r="8137">
          <cell r="G8137">
            <v>135682</v>
          </cell>
          <cell r="H8137">
            <v>6357</v>
          </cell>
        </row>
        <row r="8138">
          <cell r="G8138">
            <v>135682</v>
          </cell>
          <cell r="H8138">
            <v>6357</v>
          </cell>
        </row>
        <row r="8139">
          <cell r="G8139">
            <v>135682</v>
          </cell>
          <cell r="H8139">
            <v>6357</v>
          </cell>
        </row>
        <row r="8140">
          <cell r="G8140">
            <v>135682</v>
          </cell>
          <cell r="H8140">
            <v>6357</v>
          </cell>
        </row>
        <row r="8141">
          <cell r="G8141">
            <v>135682</v>
          </cell>
          <cell r="H8141">
            <v>6357</v>
          </cell>
        </row>
        <row r="8142">
          <cell r="G8142">
            <v>135682</v>
          </cell>
          <cell r="H8142">
            <v>6357</v>
          </cell>
        </row>
        <row r="8143">
          <cell r="G8143">
            <v>135682</v>
          </cell>
          <cell r="H8143">
            <v>6357</v>
          </cell>
        </row>
        <row r="8144">
          <cell r="G8144">
            <v>135682</v>
          </cell>
          <cell r="H8144">
            <v>6357</v>
          </cell>
        </row>
        <row r="8145">
          <cell r="G8145">
            <v>135682</v>
          </cell>
          <cell r="H8145">
            <v>6357</v>
          </cell>
        </row>
        <row r="8146">
          <cell r="G8146">
            <v>135682</v>
          </cell>
          <cell r="H8146">
            <v>6357</v>
          </cell>
        </row>
        <row r="8147">
          <cell r="G8147">
            <v>135682</v>
          </cell>
          <cell r="H8147">
            <v>6357</v>
          </cell>
        </row>
        <row r="8148">
          <cell r="G8148">
            <v>135682</v>
          </cell>
          <cell r="H8148">
            <v>6357</v>
          </cell>
        </row>
        <row r="8149">
          <cell r="G8149">
            <v>135682</v>
          </cell>
          <cell r="H8149">
            <v>6357</v>
          </cell>
        </row>
        <row r="8150">
          <cell r="G8150">
            <v>135682</v>
          </cell>
          <cell r="H8150">
            <v>6357</v>
          </cell>
        </row>
        <row r="8151">
          <cell r="G8151">
            <v>135682</v>
          </cell>
          <cell r="H8151">
            <v>6357</v>
          </cell>
        </row>
        <row r="8152">
          <cell r="G8152">
            <v>135682</v>
          </cell>
          <cell r="H8152">
            <v>6357</v>
          </cell>
        </row>
        <row r="8153">
          <cell r="G8153">
            <v>135682</v>
          </cell>
          <cell r="H8153">
            <v>6357</v>
          </cell>
        </row>
        <row r="8154">
          <cell r="G8154">
            <v>135682</v>
          </cell>
          <cell r="H8154">
            <v>6357</v>
          </cell>
        </row>
        <row r="8155">
          <cell r="G8155">
            <v>135682</v>
          </cell>
          <cell r="H8155">
            <v>6357</v>
          </cell>
        </row>
        <row r="8156">
          <cell r="G8156">
            <v>135682</v>
          </cell>
          <cell r="H8156">
            <v>6357</v>
          </cell>
        </row>
        <row r="8157">
          <cell r="G8157">
            <v>135682</v>
          </cell>
          <cell r="H8157">
            <v>6357</v>
          </cell>
        </row>
        <row r="8158">
          <cell r="G8158">
            <v>135682</v>
          </cell>
          <cell r="H8158">
            <v>6357</v>
          </cell>
        </row>
        <row r="8159">
          <cell r="G8159">
            <v>135682</v>
          </cell>
          <cell r="H8159">
            <v>6357</v>
          </cell>
        </row>
        <row r="8160">
          <cell r="G8160">
            <v>135682</v>
          </cell>
          <cell r="H8160">
            <v>6357</v>
          </cell>
        </row>
        <row r="8161">
          <cell r="G8161">
            <v>135682</v>
          </cell>
          <cell r="H8161">
            <v>6357</v>
          </cell>
        </row>
        <row r="8162">
          <cell r="G8162">
            <v>135682</v>
          </cell>
          <cell r="H8162">
            <v>6357</v>
          </cell>
        </row>
        <row r="8163">
          <cell r="G8163">
            <v>135682</v>
          </cell>
          <cell r="H8163">
            <v>6357</v>
          </cell>
        </row>
        <row r="8164">
          <cell r="G8164">
            <v>135682</v>
          </cell>
          <cell r="H8164">
            <v>6357</v>
          </cell>
        </row>
        <row r="8165">
          <cell r="G8165">
            <v>135682</v>
          </cell>
          <cell r="H8165">
            <v>6357</v>
          </cell>
        </row>
        <row r="8166">
          <cell r="G8166">
            <v>135682</v>
          </cell>
          <cell r="H8166">
            <v>6357</v>
          </cell>
        </row>
        <row r="8167">
          <cell r="G8167">
            <v>135682</v>
          </cell>
          <cell r="H8167">
            <v>6357</v>
          </cell>
        </row>
        <row r="8168">
          <cell r="G8168">
            <v>135682</v>
          </cell>
          <cell r="H8168">
            <v>6357</v>
          </cell>
        </row>
        <row r="8169">
          <cell r="G8169">
            <v>135682</v>
          </cell>
          <cell r="H8169">
            <v>6357</v>
          </cell>
        </row>
        <row r="8170">
          <cell r="G8170">
            <v>135682</v>
          </cell>
          <cell r="H8170">
            <v>6357</v>
          </cell>
        </row>
        <row r="8171">
          <cell r="G8171">
            <v>135682</v>
          </cell>
          <cell r="H8171">
            <v>6357</v>
          </cell>
        </row>
        <row r="8172">
          <cell r="G8172">
            <v>135682</v>
          </cell>
          <cell r="H8172">
            <v>6357</v>
          </cell>
        </row>
        <row r="8173">
          <cell r="G8173">
            <v>135682</v>
          </cell>
          <cell r="H8173">
            <v>6357</v>
          </cell>
        </row>
        <row r="8174">
          <cell r="G8174">
            <v>135682</v>
          </cell>
          <cell r="H8174">
            <v>6357</v>
          </cell>
        </row>
        <row r="8175">
          <cell r="G8175">
            <v>135682</v>
          </cell>
          <cell r="H8175">
            <v>6357</v>
          </cell>
        </row>
        <row r="8176">
          <cell r="G8176">
            <v>135682</v>
          </cell>
          <cell r="H8176">
            <v>6357</v>
          </cell>
        </row>
        <row r="8177">
          <cell r="G8177">
            <v>135682</v>
          </cell>
          <cell r="H8177">
            <v>6357</v>
          </cell>
        </row>
        <row r="8178">
          <cell r="G8178">
            <v>135682</v>
          </cell>
          <cell r="H8178">
            <v>6357</v>
          </cell>
        </row>
        <row r="8179">
          <cell r="G8179">
            <v>135682</v>
          </cell>
          <cell r="H8179">
            <v>6357</v>
          </cell>
        </row>
        <row r="8180">
          <cell r="G8180">
            <v>135682</v>
          </cell>
          <cell r="H8180">
            <v>6357</v>
          </cell>
        </row>
        <row r="8181">
          <cell r="G8181">
            <v>135682</v>
          </cell>
          <cell r="H8181">
            <v>6357</v>
          </cell>
        </row>
        <row r="8182">
          <cell r="G8182">
            <v>135682</v>
          </cell>
          <cell r="H8182">
            <v>6357</v>
          </cell>
        </row>
        <row r="8183">
          <cell r="G8183">
            <v>135682</v>
          </cell>
          <cell r="H8183">
            <v>6357</v>
          </cell>
        </row>
        <row r="8184">
          <cell r="G8184">
            <v>135682</v>
          </cell>
          <cell r="H8184">
            <v>6357</v>
          </cell>
        </row>
        <row r="8185">
          <cell r="G8185">
            <v>135682</v>
          </cell>
          <cell r="H8185">
            <v>6357</v>
          </cell>
        </row>
        <row r="8186">
          <cell r="G8186">
            <v>135682</v>
          </cell>
          <cell r="H8186">
            <v>6357</v>
          </cell>
        </row>
        <row r="8187">
          <cell r="G8187">
            <v>135682</v>
          </cell>
          <cell r="H8187">
            <v>6357</v>
          </cell>
        </row>
        <row r="8188">
          <cell r="G8188">
            <v>135682</v>
          </cell>
          <cell r="H8188">
            <v>6357</v>
          </cell>
        </row>
        <row r="8189">
          <cell r="G8189">
            <v>135682</v>
          </cell>
          <cell r="H8189">
            <v>6357</v>
          </cell>
        </row>
        <row r="8190">
          <cell r="G8190">
            <v>135682</v>
          </cell>
          <cell r="H8190">
            <v>6357</v>
          </cell>
        </row>
        <row r="8191">
          <cell r="G8191">
            <v>135682</v>
          </cell>
          <cell r="H8191">
            <v>6357</v>
          </cell>
        </row>
        <row r="8192">
          <cell r="G8192">
            <v>135682</v>
          </cell>
          <cell r="H8192">
            <v>6357</v>
          </cell>
        </row>
        <row r="8193">
          <cell r="G8193">
            <v>135682</v>
          </cell>
          <cell r="H8193">
            <v>6357</v>
          </cell>
        </row>
        <row r="8194">
          <cell r="G8194">
            <v>135682</v>
          </cell>
          <cell r="H8194">
            <v>6357</v>
          </cell>
        </row>
        <row r="8195">
          <cell r="G8195">
            <v>135682</v>
          </cell>
          <cell r="H8195">
            <v>6357</v>
          </cell>
        </row>
        <row r="8196">
          <cell r="G8196">
            <v>135682</v>
          </cell>
          <cell r="H8196">
            <v>6357</v>
          </cell>
        </row>
        <row r="8197">
          <cell r="G8197">
            <v>135682</v>
          </cell>
          <cell r="H8197">
            <v>6357</v>
          </cell>
        </row>
        <row r="8198">
          <cell r="G8198">
            <v>135682</v>
          </cell>
          <cell r="H8198">
            <v>6357</v>
          </cell>
        </row>
        <row r="8199">
          <cell r="G8199">
            <v>135682</v>
          </cell>
          <cell r="H8199">
            <v>6357</v>
          </cell>
        </row>
        <row r="8200">
          <cell r="G8200">
            <v>135682</v>
          </cell>
          <cell r="H8200">
            <v>6357</v>
          </cell>
        </row>
        <row r="8201">
          <cell r="G8201">
            <v>135682</v>
          </cell>
          <cell r="H8201">
            <v>6357</v>
          </cell>
        </row>
        <row r="8202">
          <cell r="G8202">
            <v>135682</v>
          </cell>
          <cell r="H8202">
            <v>6357</v>
          </cell>
        </row>
        <row r="8203">
          <cell r="G8203">
            <v>135682</v>
          </cell>
          <cell r="H8203">
            <v>6357</v>
          </cell>
        </row>
        <row r="8204">
          <cell r="G8204">
            <v>135682</v>
          </cell>
          <cell r="H8204">
            <v>6357</v>
          </cell>
        </row>
        <row r="8205">
          <cell r="G8205">
            <v>135682</v>
          </cell>
          <cell r="H8205">
            <v>6357</v>
          </cell>
        </row>
        <row r="8206">
          <cell r="G8206">
            <v>135682</v>
          </cell>
          <cell r="H8206">
            <v>6357</v>
          </cell>
        </row>
        <row r="8207">
          <cell r="G8207">
            <v>135682</v>
          </cell>
          <cell r="H8207">
            <v>6357</v>
          </cell>
        </row>
        <row r="8208">
          <cell r="G8208">
            <v>135682</v>
          </cell>
          <cell r="H8208">
            <v>6357</v>
          </cell>
        </row>
        <row r="8209">
          <cell r="G8209">
            <v>135682</v>
          </cell>
          <cell r="H8209">
            <v>6357</v>
          </cell>
        </row>
        <row r="8210">
          <cell r="G8210">
            <v>135682</v>
          </cell>
          <cell r="H8210">
            <v>6357</v>
          </cell>
        </row>
        <row r="8211">
          <cell r="G8211">
            <v>135682</v>
          </cell>
          <cell r="H8211">
            <v>6357</v>
          </cell>
        </row>
        <row r="8212">
          <cell r="G8212">
            <v>135682</v>
          </cell>
          <cell r="H8212">
            <v>6357</v>
          </cell>
        </row>
        <row r="8213">
          <cell r="G8213">
            <v>135682</v>
          </cell>
          <cell r="H8213">
            <v>6357</v>
          </cell>
        </row>
        <row r="8214">
          <cell r="G8214">
            <v>135682</v>
          </cell>
          <cell r="H8214">
            <v>6357</v>
          </cell>
        </row>
        <row r="8215">
          <cell r="G8215">
            <v>135682</v>
          </cell>
          <cell r="H8215">
            <v>6357</v>
          </cell>
        </row>
        <row r="8216">
          <cell r="G8216">
            <v>135682</v>
          </cell>
          <cell r="H8216">
            <v>6357</v>
          </cell>
        </row>
        <row r="8217">
          <cell r="G8217">
            <v>135682</v>
          </cell>
          <cell r="H8217">
            <v>6357</v>
          </cell>
        </row>
        <row r="8218">
          <cell r="G8218">
            <v>135682</v>
          </cell>
          <cell r="H8218">
            <v>6357</v>
          </cell>
        </row>
        <row r="8219">
          <cell r="G8219">
            <v>135682</v>
          </cell>
          <cell r="H8219">
            <v>6357</v>
          </cell>
        </row>
        <row r="8220">
          <cell r="G8220">
            <v>135682</v>
          </cell>
          <cell r="H8220">
            <v>6357</v>
          </cell>
        </row>
        <row r="8221">
          <cell r="G8221">
            <v>135682</v>
          </cell>
          <cell r="H8221">
            <v>6357</v>
          </cell>
        </row>
        <row r="8222">
          <cell r="G8222">
            <v>135682</v>
          </cell>
          <cell r="H8222">
            <v>6357</v>
          </cell>
        </row>
        <row r="8223">
          <cell r="G8223">
            <v>135682</v>
          </cell>
          <cell r="H8223">
            <v>6357</v>
          </cell>
        </row>
        <row r="8224">
          <cell r="G8224">
            <v>135682</v>
          </cell>
          <cell r="H8224">
            <v>6357</v>
          </cell>
        </row>
        <row r="8225">
          <cell r="G8225">
            <v>135682</v>
          </cell>
          <cell r="H8225">
            <v>6357</v>
          </cell>
        </row>
        <row r="8226">
          <cell r="G8226">
            <v>135682</v>
          </cell>
          <cell r="H8226">
            <v>6357</v>
          </cell>
        </row>
        <row r="8227">
          <cell r="G8227">
            <v>135682</v>
          </cell>
          <cell r="H8227">
            <v>6357</v>
          </cell>
        </row>
        <row r="8228">
          <cell r="G8228">
            <v>135682</v>
          </cell>
          <cell r="H8228">
            <v>6357</v>
          </cell>
        </row>
        <row r="8229">
          <cell r="G8229">
            <v>135682</v>
          </cell>
          <cell r="H8229">
            <v>6357</v>
          </cell>
        </row>
        <row r="8230">
          <cell r="G8230">
            <v>135682</v>
          </cell>
          <cell r="H8230">
            <v>6357</v>
          </cell>
        </row>
        <row r="8231">
          <cell r="G8231">
            <v>135682</v>
          </cell>
          <cell r="H8231">
            <v>6357</v>
          </cell>
        </row>
        <row r="8232">
          <cell r="G8232">
            <v>135682</v>
          </cell>
          <cell r="H8232">
            <v>6357</v>
          </cell>
        </row>
        <row r="8233">
          <cell r="G8233">
            <v>135682</v>
          </cell>
          <cell r="H8233">
            <v>6357</v>
          </cell>
        </row>
        <row r="8234">
          <cell r="G8234">
            <v>135682</v>
          </cell>
          <cell r="H8234">
            <v>6357</v>
          </cell>
        </row>
        <row r="8235">
          <cell r="G8235">
            <v>135682</v>
          </cell>
          <cell r="H8235">
            <v>6357</v>
          </cell>
        </row>
        <row r="8236">
          <cell r="G8236">
            <v>135682</v>
          </cell>
          <cell r="H8236">
            <v>6357</v>
          </cell>
        </row>
        <row r="8237">
          <cell r="G8237">
            <v>135682</v>
          </cell>
          <cell r="H8237">
            <v>6357</v>
          </cell>
        </row>
        <row r="8238">
          <cell r="G8238">
            <v>135682</v>
          </cell>
          <cell r="H8238">
            <v>6357</v>
          </cell>
        </row>
        <row r="8239">
          <cell r="G8239">
            <v>135682</v>
          </cell>
          <cell r="H8239">
            <v>6357</v>
          </cell>
        </row>
        <row r="8240">
          <cell r="G8240">
            <v>135682</v>
          </cell>
          <cell r="H8240">
            <v>6357</v>
          </cell>
        </row>
        <row r="8241">
          <cell r="G8241">
            <v>135682</v>
          </cell>
          <cell r="H8241">
            <v>6357</v>
          </cell>
        </row>
        <row r="8242">
          <cell r="G8242">
            <v>135682</v>
          </cell>
          <cell r="H8242">
            <v>6357</v>
          </cell>
        </row>
        <row r="8243">
          <cell r="G8243">
            <v>135682</v>
          </cell>
          <cell r="H8243">
            <v>6357</v>
          </cell>
        </row>
        <row r="8244">
          <cell r="G8244">
            <v>135682</v>
          </cell>
          <cell r="H8244">
            <v>6357</v>
          </cell>
        </row>
        <row r="8245">
          <cell r="G8245">
            <v>135682</v>
          </cell>
          <cell r="H8245">
            <v>6357</v>
          </cell>
        </row>
        <row r="8246">
          <cell r="G8246">
            <v>135682</v>
          </cell>
          <cell r="H8246">
            <v>6357</v>
          </cell>
        </row>
        <row r="8247">
          <cell r="G8247">
            <v>135682</v>
          </cell>
          <cell r="H8247">
            <v>6357</v>
          </cell>
        </row>
        <row r="8248">
          <cell r="G8248">
            <v>135682</v>
          </cell>
          <cell r="H8248">
            <v>6357</v>
          </cell>
        </row>
        <row r="8249">
          <cell r="G8249">
            <v>135682</v>
          </cell>
          <cell r="H8249">
            <v>6357</v>
          </cell>
        </row>
        <row r="8250">
          <cell r="G8250">
            <v>135682</v>
          </cell>
          <cell r="H8250">
            <v>6357</v>
          </cell>
        </row>
        <row r="8251">
          <cell r="G8251">
            <v>135682</v>
          </cell>
          <cell r="H8251">
            <v>6357</v>
          </cell>
        </row>
        <row r="8252">
          <cell r="G8252">
            <v>135682</v>
          </cell>
          <cell r="H8252">
            <v>6357</v>
          </cell>
        </row>
        <row r="8253">
          <cell r="G8253">
            <v>135682</v>
          </cell>
          <cell r="H8253">
            <v>6357</v>
          </cell>
        </row>
        <row r="8254">
          <cell r="G8254">
            <v>135682</v>
          </cell>
          <cell r="H8254">
            <v>6357</v>
          </cell>
        </row>
        <row r="8255">
          <cell r="G8255">
            <v>135682</v>
          </cell>
          <cell r="H8255">
            <v>6357</v>
          </cell>
        </row>
        <row r="8256">
          <cell r="G8256">
            <v>135682</v>
          </cell>
          <cell r="H8256">
            <v>6357</v>
          </cell>
        </row>
        <row r="8257">
          <cell r="G8257">
            <v>135682</v>
          </cell>
          <cell r="H8257">
            <v>6357</v>
          </cell>
        </row>
        <row r="8258">
          <cell r="G8258">
            <v>135682</v>
          </cell>
          <cell r="H8258">
            <v>6357</v>
          </cell>
        </row>
        <row r="8259">
          <cell r="G8259">
            <v>135682</v>
          </cell>
          <cell r="H8259">
            <v>6357</v>
          </cell>
        </row>
        <row r="8260">
          <cell r="G8260">
            <v>135682</v>
          </cell>
          <cell r="H8260">
            <v>6357</v>
          </cell>
        </row>
        <row r="8261">
          <cell r="G8261">
            <v>135682</v>
          </cell>
          <cell r="H8261">
            <v>6357</v>
          </cell>
        </row>
        <row r="8262">
          <cell r="G8262">
            <v>135682</v>
          </cell>
          <cell r="H8262">
            <v>6357</v>
          </cell>
        </row>
        <row r="8263">
          <cell r="G8263">
            <v>135683</v>
          </cell>
          <cell r="H8263">
            <v>6356</v>
          </cell>
        </row>
        <row r="8264">
          <cell r="G8264">
            <v>135683</v>
          </cell>
          <cell r="H8264">
            <v>6356</v>
          </cell>
        </row>
        <row r="8265">
          <cell r="G8265">
            <v>135683</v>
          </cell>
          <cell r="H8265">
            <v>6356</v>
          </cell>
        </row>
        <row r="8266">
          <cell r="G8266">
            <v>135683</v>
          </cell>
          <cell r="H8266">
            <v>6356</v>
          </cell>
        </row>
        <row r="8267">
          <cell r="G8267">
            <v>135683</v>
          </cell>
          <cell r="H8267">
            <v>6356</v>
          </cell>
        </row>
        <row r="8268">
          <cell r="G8268">
            <v>135683</v>
          </cell>
          <cell r="H8268">
            <v>6356</v>
          </cell>
        </row>
        <row r="8269">
          <cell r="G8269">
            <v>135683</v>
          </cell>
          <cell r="H8269">
            <v>6356</v>
          </cell>
        </row>
        <row r="8270">
          <cell r="G8270">
            <v>135683</v>
          </cell>
          <cell r="H8270">
            <v>6356</v>
          </cell>
        </row>
        <row r="8271">
          <cell r="G8271">
            <v>135683</v>
          </cell>
          <cell r="H8271">
            <v>6356</v>
          </cell>
        </row>
        <row r="8272">
          <cell r="G8272">
            <v>135683</v>
          </cell>
          <cell r="H8272">
            <v>6356</v>
          </cell>
        </row>
        <row r="8273">
          <cell r="G8273">
            <v>135683</v>
          </cell>
          <cell r="H8273">
            <v>6356</v>
          </cell>
        </row>
        <row r="8274">
          <cell r="G8274">
            <v>135683</v>
          </cell>
          <cell r="H8274">
            <v>6356</v>
          </cell>
        </row>
        <row r="8275">
          <cell r="G8275">
            <v>135683</v>
          </cell>
          <cell r="H8275">
            <v>6356</v>
          </cell>
        </row>
        <row r="8276">
          <cell r="G8276">
            <v>135683</v>
          </cell>
          <cell r="H8276">
            <v>6356</v>
          </cell>
        </row>
        <row r="8277">
          <cell r="G8277">
            <v>135683</v>
          </cell>
          <cell r="H8277">
            <v>6356</v>
          </cell>
        </row>
        <row r="8278">
          <cell r="G8278">
            <v>135683</v>
          </cell>
          <cell r="H8278">
            <v>6356</v>
          </cell>
        </row>
        <row r="8279">
          <cell r="G8279">
            <v>135683</v>
          </cell>
          <cell r="H8279">
            <v>6356</v>
          </cell>
        </row>
        <row r="8280">
          <cell r="G8280">
            <v>135683</v>
          </cell>
          <cell r="H8280">
            <v>6356</v>
          </cell>
        </row>
        <row r="8281">
          <cell r="G8281">
            <v>135683</v>
          </cell>
          <cell r="H8281">
            <v>6356</v>
          </cell>
        </row>
        <row r="8282">
          <cell r="G8282">
            <v>135683</v>
          </cell>
          <cell r="H8282">
            <v>6356</v>
          </cell>
        </row>
        <row r="8283">
          <cell r="G8283">
            <v>135683</v>
          </cell>
          <cell r="H8283">
            <v>6356</v>
          </cell>
        </row>
        <row r="8284">
          <cell r="G8284">
            <v>135683</v>
          </cell>
          <cell r="H8284">
            <v>6356</v>
          </cell>
        </row>
        <row r="8285">
          <cell r="G8285">
            <v>135683</v>
          </cell>
          <cell r="H8285">
            <v>6356</v>
          </cell>
        </row>
        <row r="8286">
          <cell r="G8286">
            <v>135683</v>
          </cell>
          <cell r="H8286">
            <v>6356</v>
          </cell>
        </row>
        <row r="8287">
          <cell r="G8287">
            <v>135683</v>
          </cell>
          <cell r="H8287">
            <v>6356</v>
          </cell>
        </row>
        <row r="8288">
          <cell r="G8288">
            <v>135684</v>
          </cell>
          <cell r="H8288">
            <v>6424</v>
          </cell>
        </row>
        <row r="8289">
          <cell r="G8289">
            <v>135684</v>
          </cell>
          <cell r="H8289">
            <v>6424</v>
          </cell>
        </row>
        <row r="8290">
          <cell r="G8290">
            <v>135684</v>
          </cell>
          <cell r="H8290">
            <v>6424</v>
          </cell>
        </row>
        <row r="8291">
          <cell r="G8291">
            <v>135684</v>
          </cell>
          <cell r="H8291">
            <v>6424</v>
          </cell>
        </row>
        <row r="8292">
          <cell r="G8292">
            <v>135684</v>
          </cell>
          <cell r="H8292">
            <v>6424</v>
          </cell>
        </row>
        <row r="8293">
          <cell r="G8293">
            <v>135684</v>
          </cell>
          <cell r="H8293">
            <v>6424</v>
          </cell>
        </row>
        <row r="8294">
          <cell r="G8294">
            <v>135684</v>
          </cell>
          <cell r="H8294">
            <v>6424</v>
          </cell>
        </row>
        <row r="8295">
          <cell r="G8295">
            <v>135684</v>
          </cell>
          <cell r="H8295">
            <v>6424</v>
          </cell>
        </row>
        <row r="8296">
          <cell r="G8296">
            <v>135684</v>
          </cell>
          <cell r="H8296">
            <v>6424</v>
          </cell>
        </row>
        <row r="8297">
          <cell r="G8297">
            <v>135684</v>
          </cell>
          <cell r="H8297">
            <v>6424</v>
          </cell>
        </row>
        <row r="8298">
          <cell r="G8298">
            <v>135684</v>
          </cell>
          <cell r="H8298">
            <v>6424</v>
          </cell>
        </row>
        <row r="8299">
          <cell r="G8299">
            <v>135684</v>
          </cell>
          <cell r="H8299">
            <v>6424</v>
          </cell>
        </row>
        <row r="8300">
          <cell r="G8300">
            <v>135684</v>
          </cell>
          <cell r="H8300">
            <v>6424</v>
          </cell>
        </row>
        <row r="8301">
          <cell r="G8301">
            <v>135684</v>
          </cell>
          <cell r="H8301">
            <v>6424</v>
          </cell>
        </row>
        <row r="8302">
          <cell r="G8302">
            <v>135684</v>
          </cell>
          <cell r="H8302">
            <v>6424</v>
          </cell>
        </row>
        <row r="8303">
          <cell r="G8303">
            <v>135684</v>
          </cell>
          <cell r="H8303">
            <v>6424</v>
          </cell>
        </row>
        <row r="8304">
          <cell r="G8304">
            <v>135684</v>
          </cell>
          <cell r="H8304">
            <v>6424</v>
          </cell>
        </row>
        <row r="8305">
          <cell r="G8305">
            <v>135684</v>
          </cell>
          <cell r="H8305">
            <v>6424</v>
          </cell>
        </row>
        <row r="8306">
          <cell r="G8306">
            <v>135684</v>
          </cell>
          <cell r="H8306">
            <v>6424</v>
          </cell>
        </row>
        <row r="8307">
          <cell r="G8307">
            <v>135684</v>
          </cell>
          <cell r="H8307">
            <v>6424</v>
          </cell>
        </row>
        <row r="8308">
          <cell r="G8308">
            <v>135684</v>
          </cell>
          <cell r="H8308">
            <v>6424</v>
          </cell>
        </row>
        <row r="8309">
          <cell r="G8309">
            <v>135684</v>
          </cell>
          <cell r="H8309">
            <v>6424</v>
          </cell>
        </row>
        <row r="8310">
          <cell r="G8310">
            <v>135684</v>
          </cell>
          <cell r="H8310">
            <v>6424</v>
          </cell>
        </row>
        <row r="8311">
          <cell r="G8311">
            <v>135684</v>
          </cell>
          <cell r="H8311">
            <v>6424</v>
          </cell>
        </row>
        <row r="8312">
          <cell r="G8312">
            <v>135684</v>
          </cell>
          <cell r="H8312">
            <v>6424</v>
          </cell>
        </row>
        <row r="8313">
          <cell r="G8313">
            <v>135684</v>
          </cell>
          <cell r="H8313">
            <v>6424</v>
          </cell>
        </row>
        <row r="8314">
          <cell r="G8314">
            <v>135684</v>
          </cell>
          <cell r="H8314">
            <v>6424</v>
          </cell>
        </row>
        <row r="8315">
          <cell r="G8315">
            <v>135684</v>
          </cell>
          <cell r="H8315">
            <v>6424</v>
          </cell>
        </row>
        <row r="8316">
          <cell r="G8316">
            <v>135684</v>
          </cell>
          <cell r="H8316">
            <v>6424</v>
          </cell>
        </row>
        <row r="8317">
          <cell r="G8317">
            <v>135684</v>
          </cell>
          <cell r="H8317">
            <v>6424</v>
          </cell>
        </row>
        <row r="8318">
          <cell r="G8318">
            <v>135684</v>
          </cell>
          <cell r="H8318">
            <v>6424</v>
          </cell>
        </row>
        <row r="8319">
          <cell r="G8319">
            <v>135684</v>
          </cell>
          <cell r="H8319">
            <v>6424</v>
          </cell>
        </row>
        <row r="8320">
          <cell r="G8320">
            <v>135684</v>
          </cell>
          <cell r="H8320">
            <v>6424</v>
          </cell>
        </row>
        <row r="8321">
          <cell r="G8321">
            <v>135684</v>
          </cell>
          <cell r="H8321">
            <v>6424</v>
          </cell>
        </row>
        <row r="8322">
          <cell r="G8322">
            <v>135684</v>
          </cell>
          <cell r="H8322">
            <v>6424</v>
          </cell>
        </row>
        <row r="8323">
          <cell r="G8323">
            <v>135684</v>
          </cell>
          <cell r="H8323">
            <v>6424</v>
          </cell>
        </row>
        <row r="8324">
          <cell r="G8324">
            <v>135684</v>
          </cell>
          <cell r="H8324">
            <v>6424</v>
          </cell>
        </row>
        <row r="8325">
          <cell r="G8325">
            <v>135685</v>
          </cell>
          <cell r="H8325">
            <v>6351</v>
          </cell>
        </row>
        <row r="8326">
          <cell r="G8326">
            <v>135685</v>
          </cell>
          <cell r="H8326">
            <v>6351</v>
          </cell>
        </row>
        <row r="8327">
          <cell r="G8327">
            <v>135685</v>
          </cell>
          <cell r="H8327">
            <v>6351</v>
          </cell>
        </row>
        <row r="8328">
          <cell r="G8328">
            <v>135685</v>
          </cell>
          <cell r="H8328">
            <v>6351</v>
          </cell>
        </row>
        <row r="8329">
          <cell r="G8329">
            <v>135685</v>
          </cell>
          <cell r="H8329">
            <v>6351</v>
          </cell>
        </row>
        <row r="8330">
          <cell r="G8330">
            <v>135685</v>
          </cell>
          <cell r="H8330">
            <v>6351</v>
          </cell>
        </row>
        <row r="8331">
          <cell r="G8331">
            <v>135685</v>
          </cell>
          <cell r="H8331">
            <v>6351</v>
          </cell>
        </row>
        <row r="8332">
          <cell r="G8332">
            <v>135685</v>
          </cell>
          <cell r="H8332">
            <v>6351</v>
          </cell>
        </row>
        <row r="8333">
          <cell r="G8333">
            <v>135685</v>
          </cell>
          <cell r="H8333">
            <v>6351</v>
          </cell>
        </row>
        <row r="8334">
          <cell r="G8334">
            <v>135685</v>
          </cell>
          <cell r="H8334">
            <v>6351</v>
          </cell>
        </row>
        <row r="8335">
          <cell r="G8335">
            <v>135685</v>
          </cell>
          <cell r="H8335">
            <v>6351</v>
          </cell>
        </row>
        <row r="8336">
          <cell r="G8336">
            <v>135685</v>
          </cell>
          <cell r="H8336">
            <v>6351</v>
          </cell>
        </row>
        <row r="8337">
          <cell r="G8337">
            <v>135685</v>
          </cell>
          <cell r="H8337">
            <v>6351</v>
          </cell>
        </row>
        <row r="8338">
          <cell r="G8338">
            <v>135685</v>
          </cell>
          <cell r="H8338">
            <v>6351</v>
          </cell>
        </row>
        <row r="8339">
          <cell r="G8339">
            <v>135685</v>
          </cell>
          <cell r="H8339">
            <v>6351</v>
          </cell>
        </row>
        <row r="8340">
          <cell r="G8340">
            <v>135685</v>
          </cell>
          <cell r="H8340">
            <v>6351</v>
          </cell>
        </row>
        <row r="8341">
          <cell r="G8341">
            <v>135685</v>
          </cell>
          <cell r="H8341">
            <v>6351</v>
          </cell>
        </row>
        <row r="8342">
          <cell r="G8342">
            <v>135685</v>
          </cell>
          <cell r="H8342">
            <v>6351</v>
          </cell>
        </row>
        <row r="8343">
          <cell r="G8343">
            <v>135685</v>
          </cell>
          <cell r="H8343">
            <v>6351</v>
          </cell>
        </row>
        <row r="8344">
          <cell r="G8344">
            <v>135685</v>
          </cell>
          <cell r="H8344">
            <v>6351</v>
          </cell>
        </row>
        <row r="8345">
          <cell r="G8345">
            <v>135685</v>
          </cell>
          <cell r="H8345">
            <v>6351</v>
          </cell>
        </row>
        <row r="8346">
          <cell r="G8346">
            <v>135685</v>
          </cell>
          <cell r="H8346">
            <v>6351</v>
          </cell>
        </row>
        <row r="8347">
          <cell r="G8347">
            <v>135685</v>
          </cell>
          <cell r="H8347">
            <v>6351</v>
          </cell>
        </row>
        <row r="8348">
          <cell r="G8348">
            <v>135685</v>
          </cell>
          <cell r="H8348">
            <v>6351</v>
          </cell>
        </row>
        <row r="8349">
          <cell r="G8349">
            <v>135685</v>
          </cell>
          <cell r="H8349">
            <v>6351</v>
          </cell>
        </row>
        <row r="8350">
          <cell r="G8350">
            <v>135685</v>
          </cell>
          <cell r="H8350">
            <v>6351</v>
          </cell>
        </row>
        <row r="8351">
          <cell r="G8351">
            <v>135685</v>
          </cell>
          <cell r="H8351">
            <v>6351</v>
          </cell>
        </row>
        <row r="8352">
          <cell r="G8352">
            <v>135685</v>
          </cell>
          <cell r="H8352">
            <v>6351</v>
          </cell>
        </row>
        <row r="8353">
          <cell r="G8353">
            <v>135685</v>
          </cell>
          <cell r="H8353">
            <v>6351</v>
          </cell>
        </row>
        <row r="8354">
          <cell r="G8354">
            <v>135685</v>
          </cell>
          <cell r="H8354">
            <v>6351</v>
          </cell>
        </row>
        <row r="8355">
          <cell r="G8355">
            <v>135685</v>
          </cell>
          <cell r="H8355">
            <v>6351</v>
          </cell>
        </row>
        <row r="8356">
          <cell r="G8356">
            <v>135685</v>
          </cell>
          <cell r="H8356">
            <v>6351</v>
          </cell>
        </row>
        <row r="8357">
          <cell r="G8357">
            <v>135685</v>
          </cell>
          <cell r="H8357">
            <v>6351</v>
          </cell>
        </row>
        <row r="8358">
          <cell r="G8358">
            <v>135685</v>
          </cell>
          <cell r="H8358">
            <v>6351</v>
          </cell>
        </row>
        <row r="8359">
          <cell r="G8359">
            <v>135685</v>
          </cell>
          <cell r="H8359">
            <v>6351</v>
          </cell>
        </row>
        <row r="8360">
          <cell r="G8360">
            <v>135685</v>
          </cell>
          <cell r="H8360">
            <v>6351</v>
          </cell>
        </row>
        <row r="8361">
          <cell r="G8361">
            <v>135685</v>
          </cell>
          <cell r="H8361">
            <v>6351</v>
          </cell>
        </row>
        <row r="8362">
          <cell r="G8362">
            <v>135685</v>
          </cell>
          <cell r="H8362">
            <v>6351</v>
          </cell>
        </row>
        <row r="8363">
          <cell r="G8363">
            <v>135685</v>
          </cell>
          <cell r="H8363">
            <v>6351</v>
          </cell>
        </row>
        <row r="8364">
          <cell r="G8364">
            <v>135685</v>
          </cell>
          <cell r="H8364">
            <v>6351</v>
          </cell>
        </row>
        <row r="8365">
          <cell r="G8365">
            <v>135685</v>
          </cell>
          <cell r="H8365">
            <v>6351</v>
          </cell>
        </row>
        <row r="8366">
          <cell r="G8366">
            <v>135685</v>
          </cell>
          <cell r="H8366">
            <v>6351</v>
          </cell>
        </row>
        <row r="8367">
          <cell r="G8367">
            <v>135685</v>
          </cell>
          <cell r="H8367">
            <v>6351</v>
          </cell>
        </row>
        <row r="8368">
          <cell r="G8368">
            <v>135685</v>
          </cell>
          <cell r="H8368">
            <v>6351</v>
          </cell>
        </row>
        <row r="8369">
          <cell r="G8369">
            <v>135685</v>
          </cell>
          <cell r="H8369">
            <v>6351</v>
          </cell>
        </row>
        <row r="8370">
          <cell r="G8370">
            <v>135685</v>
          </cell>
          <cell r="H8370">
            <v>6351</v>
          </cell>
        </row>
        <row r="8371">
          <cell r="G8371">
            <v>135685</v>
          </cell>
          <cell r="H8371">
            <v>6351</v>
          </cell>
        </row>
        <row r="8372">
          <cell r="G8372">
            <v>135685</v>
          </cell>
          <cell r="H8372">
            <v>6351</v>
          </cell>
        </row>
        <row r="8373">
          <cell r="G8373">
            <v>135685</v>
          </cell>
          <cell r="H8373">
            <v>6351</v>
          </cell>
        </row>
        <row r="8374">
          <cell r="G8374">
            <v>135685</v>
          </cell>
          <cell r="H8374">
            <v>6351</v>
          </cell>
        </row>
        <row r="8375">
          <cell r="G8375">
            <v>135685</v>
          </cell>
          <cell r="H8375">
            <v>6351</v>
          </cell>
        </row>
        <row r="8376">
          <cell r="G8376">
            <v>135685</v>
          </cell>
          <cell r="H8376">
            <v>6351</v>
          </cell>
        </row>
        <row r="8377">
          <cell r="G8377">
            <v>135685</v>
          </cell>
          <cell r="H8377">
            <v>6351</v>
          </cell>
        </row>
        <row r="8378">
          <cell r="G8378">
            <v>135685</v>
          </cell>
          <cell r="H8378">
            <v>6351</v>
          </cell>
        </row>
        <row r="8379">
          <cell r="G8379">
            <v>135685</v>
          </cell>
          <cell r="H8379">
            <v>6351</v>
          </cell>
        </row>
        <row r="8380">
          <cell r="G8380">
            <v>135685</v>
          </cell>
          <cell r="H8380">
            <v>6351</v>
          </cell>
        </row>
        <row r="8381">
          <cell r="G8381">
            <v>135685</v>
          </cell>
          <cell r="H8381">
            <v>6351</v>
          </cell>
        </row>
        <row r="8382">
          <cell r="G8382">
            <v>135685</v>
          </cell>
          <cell r="H8382">
            <v>6351</v>
          </cell>
        </row>
        <row r="8383">
          <cell r="G8383">
            <v>135685</v>
          </cell>
          <cell r="H8383">
            <v>6351</v>
          </cell>
        </row>
        <row r="8384">
          <cell r="G8384">
            <v>135685</v>
          </cell>
          <cell r="H8384">
            <v>6351</v>
          </cell>
        </row>
        <row r="8385">
          <cell r="G8385">
            <v>135685</v>
          </cell>
          <cell r="H8385">
            <v>6351</v>
          </cell>
        </row>
        <row r="8386">
          <cell r="G8386">
            <v>135685</v>
          </cell>
          <cell r="H8386">
            <v>6351</v>
          </cell>
        </row>
        <row r="8387">
          <cell r="G8387">
            <v>135685</v>
          </cell>
          <cell r="H8387">
            <v>6351</v>
          </cell>
        </row>
        <row r="8388">
          <cell r="G8388">
            <v>135685</v>
          </cell>
          <cell r="H8388">
            <v>6351</v>
          </cell>
        </row>
        <row r="8389">
          <cell r="G8389">
            <v>135685</v>
          </cell>
          <cell r="H8389">
            <v>6351</v>
          </cell>
        </row>
        <row r="8390">
          <cell r="G8390">
            <v>135685</v>
          </cell>
          <cell r="H8390">
            <v>6351</v>
          </cell>
        </row>
        <row r="8391">
          <cell r="G8391">
            <v>135685</v>
          </cell>
          <cell r="H8391">
            <v>6351</v>
          </cell>
        </row>
        <row r="8392">
          <cell r="G8392">
            <v>135685</v>
          </cell>
          <cell r="H8392">
            <v>6351</v>
          </cell>
        </row>
        <row r="8393">
          <cell r="G8393">
            <v>135685</v>
          </cell>
          <cell r="H8393">
            <v>6351</v>
          </cell>
        </row>
        <row r="8394">
          <cell r="G8394">
            <v>135685</v>
          </cell>
          <cell r="H8394">
            <v>6351</v>
          </cell>
        </row>
        <row r="8395">
          <cell r="G8395">
            <v>135685</v>
          </cell>
          <cell r="H8395">
            <v>6351</v>
          </cell>
        </row>
        <row r="8396">
          <cell r="G8396">
            <v>135685</v>
          </cell>
          <cell r="H8396">
            <v>6351</v>
          </cell>
        </row>
        <row r="8397">
          <cell r="G8397">
            <v>135685</v>
          </cell>
          <cell r="H8397">
            <v>6351</v>
          </cell>
        </row>
        <row r="8398">
          <cell r="G8398">
            <v>135685</v>
          </cell>
          <cell r="H8398">
            <v>6351</v>
          </cell>
        </row>
        <row r="8399">
          <cell r="G8399">
            <v>135685</v>
          </cell>
          <cell r="H8399">
            <v>6351</v>
          </cell>
        </row>
        <row r="8400">
          <cell r="G8400">
            <v>135685</v>
          </cell>
          <cell r="H8400">
            <v>6351</v>
          </cell>
        </row>
        <row r="8401">
          <cell r="G8401">
            <v>135685</v>
          </cell>
          <cell r="H8401">
            <v>6351</v>
          </cell>
        </row>
        <row r="8402">
          <cell r="G8402">
            <v>135685</v>
          </cell>
          <cell r="H8402">
            <v>6351</v>
          </cell>
        </row>
        <row r="8403">
          <cell r="G8403">
            <v>135685</v>
          </cell>
          <cell r="H8403">
            <v>6351</v>
          </cell>
        </row>
        <row r="8404">
          <cell r="G8404">
            <v>135685</v>
          </cell>
          <cell r="H8404">
            <v>6351</v>
          </cell>
        </row>
        <row r="8405">
          <cell r="G8405">
            <v>135685</v>
          </cell>
          <cell r="H8405">
            <v>6351</v>
          </cell>
        </row>
        <row r="8406">
          <cell r="G8406">
            <v>135685</v>
          </cell>
          <cell r="H8406">
            <v>6351</v>
          </cell>
        </row>
        <row r="8407">
          <cell r="G8407">
            <v>135685</v>
          </cell>
          <cell r="H8407">
            <v>6351</v>
          </cell>
        </row>
        <row r="8408">
          <cell r="G8408">
            <v>135685</v>
          </cell>
          <cell r="H8408">
            <v>6351</v>
          </cell>
        </row>
        <row r="8409">
          <cell r="G8409">
            <v>135685</v>
          </cell>
          <cell r="H8409">
            <v>6351</v>
          </cell>
        </row>
        <row r="8410">
          <cell r="G8410">
            <v>135685</v>
          </cell>
          <cell r="H8410">
            <v>6351</v>
          </cell>
        </row>
        <row r="8411">
          <cell r="G8411">
            <v>135685</v>
          </cell>
          <cell r="H8411">
            <v>6351</v>
          </cell>
        </row>
        <row r="8412">
          <cell r="G8412">
            <v>135685</v>
          </cell>
          <cell r="H8412">
            <v>6351</v>
          </cell>
        </row>
        <row r="8413">
          <cell r="G8413">
            <v>135685</v>
          </cell>
          <cell r="H8413">
            <v>6351</v>
          </cell>
        </row>
        <row r="8414">
          <cell r="G8414">
            <v>135685</v>
          </cell>
          <cell r="H8414">
            <v>6351</v>
          </cell>
        </row>
        <row r="8415">
          <cell r="G8415">
            <v>135685</v>
          </cell>
          <cell r="H8415">
            <v>6351</v>
          </cell>
        </row>
        <row r="8416">
          <cell r="G8416">
            <v>135685</v>
          </cell>
          <cell r="H8416">
            <v>6351</v>
          </cell>
        </row>
        <row r="8417">
          <cell r="G8417">
            <v>135685</v>
          </cell>
          <cell r="H8417">
            <v>6351</v>
          </cell>
        </row>
        <row r="8418">
          <cell r="G8418">
            <v>135685</v>
          </cell>
          <cell r="H8418">
            <v>6351</v>
          </cell>
        </row>
        <row r="8419">
          <cell r="G8419">
            <v>135685</v>
          </cell>
          <cell r="H8419">
            <v>6351</v>
          </cell>
        </row>
        <row r="8420">
          <cell r="G8420">
            <v>135685</v>
          </cell>
          <cell r="H8420">
            <v>6351</v>
          </cell>
        </row>
        <row r="8421">
          <cell r="G8421">
            <v>135685</v>
          </cell>
          <cell r="H8421">
            <v>6351</v>
          </cell>
        </row>
        <row r="8422">
          <cell r="G8422">
            <v>135685</v>
          </cell>
          <cell r="H8422">
            <v>6351</v>
          </cell>
        </row>
        <row r="8423">
          <cell r="G8423">
            <v>135685</v>
          </cell>
          <cell r="H8423">
            <v>6351</v>
          </cell>
        </row>
        <row r="8424">
          <cell r="G8424">
            <v>135685</v>
          </cell>
          <cell r="H8424">
            <v>6351</v>
          </cell>
        </row>
        <row r="8425">
          <cell r="G8425">
            <v>135685</v>
          </cell>
          <cell r="H8425">
            <v>6351</v>
          </cell>
        </row>
        <row r="8426">
          <cell r="G8426">
            <v>135685</v>
          </cell>
          <cell r="H8426">
            <v>6351</v>
          </cell>
        </row>
        <row r="8427">
          <cell r="G8427">
            <v>135685</v>
          </cell>
          <cell r="H8427">
            <v>6351</v>
          </cell>
        </row>
        <row r="8428">
          <cell r="G8428">
            <v>135685</v>
          </cell>
          <cell r="H8428">
            <v>6351</v>
          </cell>
        </row>
        <row r="8429">
          <cell r="G8429">
            <v>135685</v>
          </cell>
          <cell r="H8429">
            <v>6351</v>
          </cell>
        </row>
        <row r="8430">
          <cell r="G8430">
            <v>135685</v>
          </cell>
          <cell r="H8430">
            <v>6351</v>
          </cell>
        </row>
        <row r="8431">
          <cell r="G8431">
            <v>135685</v>
          </cell>
          <cell r="H8431">
            <v>6351</v>
          </cell>
        </row>
        <row r="8432">
          <cell r="G8432">
            <v>135685</v>
          </cell>
          <cell r="H8432">
            <v>6351</v>
          </cell>
        </row>
        <row r="8433">
          <cell r="G8433">
            <v>135685</v>
          </cell>
          <cell r="H8433">
            <v>6351</v>
          </cell>
        </row>
        <row r="8434">
          <cell r="G8434">
            <v>135685</v>
          </cell>
          <cell r="H8434">
            <v>6351</v>
          </cell>
        </row>
        <row r="8435">
          <cell r="G8435">
            <v>135685</v>
          </cell>
          <cell r="H8435">
            <v>6351</v>
          </cell>
        </row>
        <row r="8436">
          <cell r="G8436">
            <v>135685</v>
          </cell>
          <cell r="H8436">
            <v>6351</v>
          </cell>
        </row>
        <row r="8437">
          <cell r="G8437">
            <v>135685</v>
          </cell>
          <cell r="H8437">
            <v>6351</v>
          </cell>
        </row>
        <row r="8438">
          <cell r="G8438">
            <v>135685</v>
          </cell>
          <cell r="H8438">
            <v>6351</v>
          </cell>
        </row>
        <row r="8439">
          <cell r="G8439">
            <v>135685</v>
          </cell>
          <cell r="H8439">
            <v>6351</v>
          </cell>
        </row>
        <row r="8440">
          <cell r="G8440">
            <v>135685</v>
          </cell>
          <cell r="H8440">
            <v>6351</v>
          </cell>
        </row>
        <row r="8441">
          <cell r="G8441">
            <v>135685</v>
          </cell>
          <cell r="H8441">
            <v>6351</v>
          </cell>
        </row>
        <row r="8442">
          <cell r="G8442">
            <v>135685</v>
          </cell>
          <cell r="H8442">
            <v>6351</v>
          </cell>
        </row>
        <row r="8443">
          <cell r="G8443">
            <v>135685</v>
          </cell>
          <cell r="H8443">
            <v>6351</v>
          </cell>
        </row>
        <row r="8444">
          <cell r="G8444">
            <v>135685</v>
          </cell>
          <cell r="H8444">
            <v>6351</v>
          </cell>
        </row>
        <row r="8445">
          <cell r="G8445">
            <v>135685</v>
          </cell>
          <cell r="H8445">
            <v>6351</v>
          </cell>
        </row>
        <row r="8446">
          <cell r="G8446">
            <v>135685</v>
          </cell>
          <cell r="H8446">
            <v>6351</v>
          </cell>
        </row>
        <row r="8447">
          <cell r="G8447">
            <v>135685</v>
          </cell>
          <cell r="H8447">
            <v>6351</v>
          </cell>
        </row>
        <row r="8448">
          <cell r="G8448">
            <v>135685</v>
          </cell>
          <cell r="H8448">
            <v>6351</v>
          </cell>
        </row>
        <row r="8449">
          <cell r="G8449">
            <v>135685</v>
          </cell>
          <cell r="H8449">
            <v>6351</v>
          </cell>
        </row>
        <row r="8450">
          <cell r="G8450">
            <v>135685</v>
          </cell>
          <cell r="H8450">
            <v>6351</v>
          </cell>
        </row>
        <row r="8451">
          <cell r="G8451">
            <v>135685</v>
          </cell>
          <cell r="H8451">
            <v>6351</v>
          </cell>
        </row>
        <row r="8452">
          <cell r="G8452">
            <v>135685</v>
          </cell>
          <cell r="H8452">
            <v>6351</v>
          </cell>
        </row>
        <row r="8453">
          <cell r="G8453">
            <v>135685</v>
          </cell>
          <cell r="H8453">
            <v>6351</v>
          </cell>
        </row>
        <row r="8454">
          <cell r="G8454">
            <v>135685</v>
          </cell>
          <cell r="H8454">
            <v>6351</v>
          </cell>
        </row>
        <row r="8455">
          <cell r="G8455">
            <v>135685</v>
          </cell>
          <cell r="H8455">
            <v>6351</v>
          </cell>
        </row>
        <row r="8456">
          <cell r="G8456">
            <v>135685</v>
          </cell>
          <cell r="H8456">
            <v>6351</v>
          </cell>
        </row>
        <row r="8457">
          <cell r="G8457">
            <v>135685</v>
          </cell>
          <cell r="H8457">
            <v>6351</v>
          </cell>
        </row>
        <row r="8458">
          <cell r="G8458">
            <v>135685</v>
          </cell>
          <cell r="H8458">
            <v>6351</v>
          </cell>
        </row>
        <row r="8459">
          <cell r="G8459">
            <v>135685</v>
          </cell>
          <cell r="H8459">
            <v>6351</v>
          </cell>
        </row>
        <row r="8460">
          <cell r="G8460">
            <v>135685</v>
          </cell>
          <cell r="H8460">
            <v>6351</v>
          </cell>
        </row>
        <row r="8461">
          <cell r="G8461">
            <v>135685</v>
          </cell>
          <cell r="H8461">
            <v>6351</v>
          </cell>
        </row>
        <row r="8462">
          <cell r="G8462">
            <v>135685</v>
          </cell>
          <cell r="H8462">
            <v>6351</v>
          </cell>
        </row>
        <row r="8463">
          <cell r="G8463">
            <v>135685</v>
          </cell>
          <cell r="H8463">
            <v>6351</v>
          </cell>
        </row>
        <row r="8464">
          <cell r="G8464">
            <v>135685</v>
          </cell>
          <cell r="H8464">
            <v>6351</v>
          </cell>
        </row>
        <row r="8465">
          <cell r="G8465">
            <v>135685</v>
          </cell>
          <cell r="H8465">
            <v>6351</v>
          </cell>
        </row>
        <row r="8466">
          <cell r="G8466">
            <v>135685</v>
          </cell>
          <cell r="H8466">
            <v>6351</v>
          </cell>
        </row>
        <row r="8467">
          <cell r="G8467">
            <v>135685</v>
          </cell>
          <cell r="H8467">
            <v>6351</v>
          </cell>
        </row>
        <row r="8468">
          <cell r="G8468">
            <v>135685</v>
          </cell>
          <cell r="H8468">
            <v>6351</v>
          </cell>
        </row>
        <row r="8469">
          <cell r="G8469">
            <v>135685</v>
          </cell>
          <cell r="H8469">
            <v>6351</v>
          </cell>
        </row>
        <row r="8470">
          <cell r="G8470">
            <v>135685</v>
          </cell>
          <cell r="H8470">
            <v>6351</v>
          </cell>
        </row>
        <row r="8471">
          <cell r="G8471">
            <v>135685</v>
          </cell>
          <cell r="H8471">
            <v>6351</v>
          </cell>
        </row>
        <row r="8472">
          <cell r="G8472">
            <v>135685</v>
          </cell>
          <cell r="H8472">
            <v>6351</v>
          </cell>
        </row>
        <row r="8473">
          <cell r="G8473">
            <v>135685</v>
          </cell>
          <cell r="H8473">
            <v>6351</v>
          </cell>
        </row>
        <row r="8474">
          <cell r="G8474">
            <v>135685</v>
          </cell>
          <cell r="H8474">
            <v>6351</v>
          </cell>
        </row>
        <row r="8475">
          <cell r="G8475">
            <v>135685</v>
          </cell>
          <cell r="H8475">
            <v>6351</v>
          </cell>
        </row>
        <row r="8476">
          <cell r="G8476">
            <v>135685</v>
          </cell>
          <cell r="H8476">
            <v>6351</v>
          </cell>
        </row>
        <row r="8477">
          <cell r="G8477">
            <v>135685</v>
          </cell>
          <cell r="H8477">
            <v>6351</v>
          </cell>
        </row>
        <row r="8478">
          <cell r="G8478">
            <v>135685</v>
          </cell>
          <cell r="H8478">
            <v>6351</v>
          </cell>
        </row>
        <row r="8479">
          <cell r="G8479">
            <v>135685</v>
          </cell>
          <cell r="H8479">
            <v>6351</v>
          </cell>
        </row>
        <row r="8480">
          <cell r="G8480">
            <v>135685</v>
          </cell>
          <cell r="H8480">
            <v>6351</v>
          </cell>
        </row>
        <row r="8481">
          <cell r="G8481">
            <v>135685</v>
          </cell>
          <cell r="H8481">
            <v>6351</v>
          </cell>
        </row>
        <row r="8482">
          <cell r="G8482">
            <v>135685</v>
          </cell>
          <cell r="H8482">
            <v>6351</v>
          </cell>
        </row>
        <row r="8483">
          <cell r="G8483">
            <v>135685</v>
          </cell>
          <cell r="H8483">
            <v>6351</v>
          </cell>
        </row>
        <row r="8484">
          <cell r="G8484">
            <v>135685</v>
          </cell>
          <cell r="H8484">
            <v>6351</v>
          </cell>
        </row>
        <row r="8485">
          <cell r="G8485">
            <v>135685</v>
          </cell>
          <cell r="H8485">
            <v>6351</v>
          </cell>
        </row>
        <row r="8486">
          <cell r="G8486">
            <v>135685</v>
          </cell>
          <cell r="H8486">
            <v>6351</v>
          </cell>
        </row>
        <row r="8487">
          <cell r="G8487">
            <v>135685</v>
          </cell>
          <cell r="H8487">
            <v>6351</v>
          </cell>
        </row>
        <row r="8488">
          <cell r="G8488">
            <v>135685</v>
          </cell>
          <cell r="H8488">
            <v>6351</v>
          </cell>
        </row>
        <row r="8489">
          <cell r="G8489">
            <v>135686</v>
          </cell>
          <cell r="H8489">
            <v>6466</v>
          </cell>
        </row>
        <row r="8490">
          <cell r="G8490">
            <v>135686</v>
          </cell>
          <cell r="H8490">
            <v>6466</v>
          </cell>
        </row>
        <row r="8491">
          <cell r="G8491">
            <v>135686</v>
          </cell>
          <cell r="H8491">
            <v>6466</v>
          </cell>
        </row>
        <row r="8492">
          <cell r="G8492">
            <v>135686</v>
          </cell>
          <cell r="H8492">
            <v>6466</v>
          </cell>
        </row>
        <row r="8493">
          <cell r="G8493">
            <v>135686</v>
          </cell>
          <cell r="H8493">
            <v>6466</v>
          </cell>
        </row>
        <row r="8494">
          <cell r="G8494">
            <v>135686</v>
          </cell>
          <cell r="H8494">
            <v>6466</v>
          </cell>
        </row>
        <row r="8495">
          <cell r="G8495">
            <v>135686</v>
          </cell>
          <cell r="H8495">
            <v>6466</v>
          </cell>
        </row>
        <row r="8496">
          <cell r="G8496">
            <v>135686</v>
          </cell>
          <cell r="H8496">
            <v>6466</v>
          </cell>
        </row>
        <row r="8497">
          <cell r="G8497">
            <v>135686</v>
          </cell>
          <cell r="H8497">
            <v>6466</v>
          </cell>
        </row>
        <row r="8498">
          <cell r="G8498">
            <v>135686</v>
          </cell>
          <cell r="H8498">
            <v>6466</v>
          </cell>
        </row>
        <row r="8499">
          <cell r="G8499">
            <v>135686</v>
          </cell>
          <cell r="H8499">
            <v>6466</v>
          </cell>
        </row>
        <row r="8500">
          <cell r="G8500">
            <v>135686</v>
          </cell>
          <cell r="H8500">
            <v>6466</v>
          </cell>
        </row>
        <row r="8501">
          <cell r="G8501">
            <v>135686</v>
          </cell>
          <cell r="H8501">
            <v>6466</v>
          </cell>
        </row>
        <row r="8502">
          <cell r="G8502">
            <v>135686</v>
          </cell>
          <cell r="H8502">
            <v>6466</v>
          </cell>
        </row>
        <row r="8503">
          <cell r="G8503">
            <v>135686</v>
          </cell>
          <cell r="H8503">
            <v>6466</v>
          </cell>
        </row>
        <row r="8504">
          <cell r="G8504">
            <v>135686</v>
          </cell>
          <cell r="H8504">
            <v>6466</v>
          </cell>
        </row>
        <row r="8505">
          <cell r="G8505">
            <v>135686</v>
          </cell>
          <cell r="H8505">
            <v>6466</v>
          </cell>
        </row>
        <row r="8506">
          <cell r="G8506">
            <v>135686</v>
          </cell>
          <cell r="H8506">
            <v>6466</v>
          </cell>
        </row>
        <row r="8507">
          <cell r="G8507">
            <v>135686</v>
          </cell>
          <cell r="H8507">
            <v>6466</v>
          </cell>
        </row>
        <row r="8508">
          <cell r="G8508">
            <v>135686</v>
          </cell>
          <cell r="H8508">
            <v>6466</v>
          </cell>
        </row>
        <row r="8509">
          <cell r="G8509">
            <v>135686</v>
          </cell>
          <cell r="H8509">
            <v>6466</v>
          </cell>
        </row>
        <row r="8510">
          <cell r="G8510">
            <v>135686</v>
          </cell>
          <cell r="H8510">
            <v>6466</v>
          </cell>
        </row>
        <row r="8511">
          <cell r="G8511">
            <v>135686</v>
          </cell>
          <cell r="H8511">
            <v>6466</v>
          </cell>
        </row>
        <row r="8512">
          <cell r="G8512">
            <v>135686</v>
          </cell>
          <cell r="H8512">
            <v>6466</v>
          </cell>
        </row>
        <row r="8513">
          <cell r="G8513">
            <v>135686</v>
          </cell>
          <cell r="H8513">
            <v>6466</v>
          </cell>
        </row>
        <row r="8514">
          <cell r="G8514">
            <v>135686</v>
          </cell>
          <cell r="H8514">
            <v>6466</v>
          </cell>
        </row>
        <row r="8515">
          <cell r="G8515">
            <v>135686</v>
          </cell>
          <cell r="H8515">
            <v>6466</v>
          </cell>
        </row>
        <row r="8516">
          <cell r="G8516">
            <v>135686</v>
          </cell>
          <cell r="H8516">
            <v>6466</v>
          </cell>
        </row>
        <row r="8517">
          <cell r="G8517">
            <v>135686</v>
          </cell>
          <cell r="H8517">
            <v>6466</v>
          </cell>
        </row>
        <row r="8518">
          <cell r="G8518">
            <v>135686</v>
          </cell>
          <cell r="H8518">
            <v>6466</v>
          </cell>
        </row>
        <row r="8519">
          <cell r="G8519">
            <v>135686</v>
          </cell>
          <cell r="H8519">
            <v>6466</v>
          </cell>
        </row>
        <row r="8520">
          <cell r="G8520">
            <v>135686</v>
          </cell>
          <cell r="H8520">
            <v>6466</v>
          </cell>
        </row>
        <row r="8521">
          <cell r="G8521">
            <v>135686</v>
          </cell>
          <cell r="H8521">
            <v>6466</v>
          </cell>
        </row>
        <row r="8522">
          <cell r="G8522">
            <v>135686</v>
          </cell>
          <cell r="H8522">
            <v>6466</v>
          </cell>
        </row>
        <row r="8523">
          <cell r="G8523">
            <v>135686</v>
          </cell>
          <cell r="H8523">
            <v>6466</v>
          </cell>
        </row>
        <row r="8524">
          <cell r="G8524">
            <v>135686</v>
          </cell>
          <cell r="H8524">
            <v>6466</v>
          </cell>
        </row>
        <row r="8525">
          <cell r="G8525">
            <v>135686</v>
          </cell>
          <cell r="H8525">
            <v>6466</v>
          </cell>
        </row>
        <row r="8526">
          <cell r="G8526">
            <v>135696</v>
          </cell>
          <cell r="H8526">
            <v>6485</v>
          </cell>
        </row>
        <row r="8527">
          <cell r="G8527">
            <v>135696</v>
          </cell>
          <cell r="H8527">
            <v>6485</v>
          </cell>
        </row>
        <row r="8528">
          <cell r="G8528">
            <v>135696</v>
          </cell>
          <cell r="H8528">
            <v>6485</v>
          </cell>
        </row>
        <row r="8529">
          <cell r="G8529">
            <v>135696</v>
          </cell>
          <cell r="H8529">
            <v>6485</v>
          </cell>
        </row>
        <row r="8530">
          <cell r="G8530">
            <v>135696</v>
          </cell>
          <cell r="H8530">
            <v>6485</v>
          </cell>
        </row>
        <row r="8531">
          <cell r="G8531">
            <v>135696</v>
          </cell>
          <cell r="H8531">
            <v>6485</v>
          </cell>
        </row>
        <row r="8532">
          <cell r="G8532">
            <v>135696</v>
          </cell>
          <cell r="H8532">
            <v>6485</v>
          </cell>
        </row>
        <row r="8533">
          <cell r="G8533">
            <v>135696</v>
          </cell>
          <cell r="H8533">
            <v>6485</v>
          </cell>
        </row>
        <row r="8534">
          <cell r="G8534">
            <v>135696</v>
          </cell>
          <cell r="H8534">
            <v>6485</v>
          </cell>
        </row>
        <row r="8535">
          <cell r="G8535">
            <v>135696</v>
          </cell>
          <cell r="H8535">
            <v>6485</v>
          </cell>
        </row>
        <row r="8536">
          <cell r="G8536">
            <v>135696</v>
          </cell>
          <cell r="H8536">
            <v>6485</v>
          </cell>
        </row>
        <row r="8537">
          <cell r="G8537">
            <v>135696</v>
          </cell>
          <cell r="H8537">
            <v>6485</v>
          </cell>
        </row>
        <row r="8538">
          <cell r="G8538">
            <v>135696</v>
          </cell>
          <cell r="H8538">
            <v>6485</v>
          </cell>
        </row>
        <row r="8539">
          <cell r="G8539">
            <v>135696</v>
          </cell>
          <cell r="H8539">
            <v>6485</v>
          </cell>
        </row>
        <row r="8540">
          <cell r="G8540">
            <v>135696</v>
          </cell>
          <cell r="H8540">
            <v>6485</v>
          </cell>
        </row>
        <row r="8541">
          <cell r="G8541">
            <v>135696</v>
          </cell>
          <cell r="H8541">
            <v>6485</v>
          </cell>
        </row>
        <row r="8542">
          <cell r="G8542">
            <v>135696</v>
          </cell>
          <cell r="H8542">
            <v>6485</v>
          </cell>
        </row>
        <row r="8543">
          <cell r="G8543">
            <v>135696</v>
          </cell>
          <cell r="H8543">
            <v>6485</v>
          </cell>
        </row>
        <row r="8544">
          <cell r="G8544">
            <v>135696</v>
          </cell>
          <cell r="H8544">
            <v>6485</v>
          </cell>
        </row>
        <row r="8545">
          <cell r="G8545">
            <v>135696</v>
          </cell>
          <cell r="H8545">
            <v>6485</v>
          </cell>
        </row>
        <row r="8546">
          <cell r="G8546">
            <v>135696</v>
          </cell>
          <cell r="H8546">
            <v>6485</v>
          </cell>
        </row>
        <row r="8547">
          <cell r="G8547">
            <v>135696</v>
          </cell>
          <cell r="H8547">
            <v>6485</v>
          </cell>
        </row>
        <row r="8548">
          <cell r="G8548">
            <v>135696</v>
          </cell>
          <cell r="H8548">
            <v>6485</v>
          </cell>
        </row>
        <row r="8549">
          <cell r="G8549">
            <v>135696</v>
          </cell>
          <cell r="H8549">
            <v>6485</v>
          </cell>
        </row>
        <row r="8550">
          <cell r="G8550">
            <v>135696</v>
          </cell>
          <cell r="H8550">
            <v>6485</v>
          </cell>
        </row>
        <row r="8551">
          <cell r="G8551">
            <v>135696</v>
          </cell>
          <cell r="H8551">
            <v>6485</v>
          </cell>
        </row>
        <row r="8552">
          <cell r="G8552">
            <v>135696</v>
          </cell>
          <cell r="H8552">
            <v>6485</v>
          </cell>
        </row>
        <row r="8553">
          <cell r="G8553">
            <v>135696</v>
          </cell>
          <cell r="H8553">
            <v>6485</v>
          </cell>
        </row>
        <row r="8554">
          <cell r="G8554">
            <v>135696</v>
          </cell>
          <cell r="H8554">
            <v>6485</v>
          </cell>
        </row>
        <row r="8555">
          <cell r="G8555">
            <v>135696</v>
          </cell>
          <cell r="H8555">
            <v>6485</v>
          </cell>
        </row>
        <row r="8556">
          <cell r="G8556">
            <v>135696</v>
          </cell>
          <cell r="H8556">
            <v>6485</v>
          </cell>
        </row>
        <row r="8557">
          <cell r="G8557">
            <v>135696</v>
          </cell>
          <cell r="H8557">
            <v>6485</v>
          </cell>
        </row>
        <row r="8558">
          <cell r="G8558">
            <v>135696</v>
          </cell>
          <cell r="H8558">
            <v>6485</v>
          </cell>
        </row>
        <row r="8559">
          <cell r="G8559">
            <v>135696</v>
          </cell>
          <cell r="H8559">
            <v>6485</v>
          </cell>
        </row>
        <row r="8560">
          <cell r="G8560">
            <v>135696</v>
          </cell>
          <cell r="H8560">
            <v>6485</v>
          </cell>
        </row>
        <row r="8561">
          <cell r="G8561">
            <v>135696</v>
          </cell>
          <cell r="H8561">
            <v>6485</v>
          </cell>
        </row>
        <row r="8562">
          <cell r="G8562">
            <v>135696</v>
          </cell>
          <cell r="H8562">
            <v>6485</v>
          </cell>
        </row>
        <row r="8563">
          <cell r="G8563">
            <v>135687</v>
          </cell>
          <cell r="H8563">
            <v>6360</v>
          </cell>
        </row>
        <row r="8564">
          <cell r="G8564">
            <v>135687</v>
          </cell>
          <cell r="H8564">
            <v>6360</v>
          </cell>
        </row>
        <row r="8565">
          <cell r="G8565">
            <v>135687</v>
          </cell>
          <cell r="H8565">
            <v>6360</v>
          </cell>
        </row>
        <row r="8566">
          <cell r="G8566">
            <v>135687</v>
          </cell>
          <cell r="H8566">
            <v>6360</v>
          </cell>
        </row>
        <row r="8567">
          <cell r="G8567">
            <v>135687</v>
          </cell>
          <cell r="H8567">
            <v>6360</v>
          </cell>
        </row>
        <row r="8568">
          <cell r="G8568">
            <v>135687</v>
          </cell>
          <cell r="H8568">
            <v>6360</v>
          </cell>
        </row>
        <row r="8569">
          <cell r="G8569">
            <v>135687</v>
          </cell>
          <cell r="H8569">
            <v>6360</v>
          </cell>
        </row>
        <row r="8570">
          <cell r="G8570">
            <v>135687</v>
          </cell>
          <cell r="H8570">
            <v>6360</v>
          </cell>
        </row>
        <row r="8571">
          <cell r="G8571">
            <v>135687</v>
          </cell>
          <cell r="H8571">
            <v>6360</v>
          </cell>
        </row>
        <row r="8572">
          <cell r="G8572">
            <v>135687</v>
          </cell>
          <cell r="H8572">
            <v>6360</v>
          </cell>
        </row>
        <row r="8573">
          <cell r="G8573">
            <v>135687</v>
          </cell>
          <cell r="H8573">
            <v>6360</v>
          </cell>
        </row>
        <row r="8574">
          <cell r="G8574">
            <v>135687</v>
          </cell>
          <cell r="H8574">
            <v>6360</v>
          </cell>
        </row>
        <row r="8575">
          <cell r="G8575">
            <v>135687</v>
          </cell>
          <cell r="H8575">
            <v>6360</v>
          </cell>
        </row>
        <row r="8576">
          <cell r="G8576">
            <v>135687</v>
          </cell>
          <cell r="H8576">
            <v>6360</v>
          </cell>
        </row>
        <row r="8577">
          <cell r="G8577">
            <v>135687</v>
          </cell>
          <cell r="H8577">
            <v>6360</v>
          </cell>
        </row>
        <row r="8578">
          <cell r="G8578">
            <v>135687</v>
          </cell>
          <cell r="H8578">
            <v>6360</v>
          </cell>
        </row>
        <row r="8579">
          <cell r="G8579">
            <v>135687</v>
          </cell>
          <cell r="H8579">
            <v>6360</v>
          </cell>
        </row>
        <row r="8580">
          <cell r="G8580">
            <v>135687</v>
          </cell>
          <cell r="H8580">
            <v>6360</v>
          </cell>
        </row>
        <row r="8581">
          <cell r="G8581">
            <v>135687</v>
          </cell>
          <cell r="H8581">
            <v>6360</v>
          </cell>
        </row>
        <row r="8582">
          <cell r="G8582">
            <v>135687</v>
          </cell>
          <cell r="H8582">
            <v>6360</v>
          </cell>
        </row>
        <row r="8583">
          <cell r="G8583">
            <v>135687</v>
          </cell>
          <cell r="H8583">
            <v>6360</v>
          </cell>
        </row>
        <row r="8584">
          <cell r="G8584">
            <v>135687</v>
          </cell>
          <cell r="H8584">
            <v>6360</v>
          </cell>
        </row>
        <row r="8585">
          <cell r="G8585">
            <v>135687</v>
          </cell>
          <cell r="H8585">
            <v>6360</v>
          </cell>
        </row>
        <row r="8586">
          <cell r="G8586">
            <v>135687</v>
          </cell>
          <cell r="H8586">
            <v>6360</v>
          </cell>
        </row>
        <row r="8587">
          <cell r="G8587">
            <v>135687</v>
          </cell>
          <cell r="H8587">
            <v>6360</v>
          </cell>
        </row>
        <row r="8588">
          <cell r="G8588">
            <v>135687</v>
          </cell>
          <cell r="H8588">
            <v>6360</v>
          </cell>
        </row>
        <row r="8589">
          <cell r="G8589">
            <v>135687</v>
          </cell>
          <cell r="H8589">
            <v>6360</v>
          </cell>
        </row>
        <row r="8590">
          <cell r="G8590">
            <v>135687</v>
          </cell>
          <cell r="H8590">
            <v>6360</v>
          </cell>
        </row>
        <row r="8591">
          <cell r="G8591">
            <v>135687</v>
          </cell>
          <cell r="H8591">
            <v>6360</v>
          </cell>
        </row>
        <row r="8592">
          <cell r="G8592">
            <v>135687</v>
          </cell>
          <cell r="H8592">
            <v>6360</v>
          </cell>
        </row>
        <row r="8593">
          <cell r="G8593">
            <v>135687</v>
          </cell>
          <cell r="H8593">
            <v>6360</v>
          </cell>
        </row>
        <row r="8594">
          <cell r="G8594">
            <v>135687</v>
          </cell>
          <cell r="H8594">
            <v>6360</v>
          </cell>
        </row>
        <row r="8595">
          <cell r="G8595">
            <v>135687</v>
          </cell>
          <cell r="H8595">
            <v>6360</v>
          </cell>
        </row>
        <row r="8596">
          <cell r="G8596">
            <v>135687</v>
          </cell>
          <cell r="H8596">
            <v>6360</v>
          </cell>
        </row>
        <row r="8597">
          <cell r="G8597">
            <v>135687</v>
          </cell>
          <cell r="H8597">
            <v>6360</v>
          </cell>
        </row>
        <row r="8598">
          <cell r="G8598">
            <v>135687</v>
          </cell>
          <cell r="H8598">
            <v>6360</v>
          </cell>
        </row>
        <row r="8599">
          <cell r="G8599">
            <v>135687</v>
          </cell>
          <cell r="H8599">
            <v>6360</v>
          </cell>
        </row>
        <row r="8600">
          <cell r="G8600">
            <v>135688</v>
          </cell>
          <cell r="H8600">
            <v>6451</v>
          </cell>
        </row>
        <row r="8601">
          <cell r="G8601">
            <v>135688</v>
          </cell>
          <cell r="H8601">
            <v>6451</v>
          </cell>
        </row>
        <row r="8602">
          <cell r="G8602">
            <v>135688</v>
          </cell>
          <cell r="H8602">
            <v>6451</v>
          </cell>
        </row>
        <row r="8603">
          <cell r="G8603">
            <v>135688</v>
          </cell>
          <cell r="H8603">
            <v>6451</v>
          </cell>
        </row>
        <row r="8604">
          <cell r="G8604">
            <v>135688</v>
          </cell>
          <cell r="H8604">
            <v>6451</v>
          </cell>
        </row>
        <row r="8605">
          <cell r="G8605">
            <v>135688</v>
          </cell>
          <cell r="H8605">
            <v>6451</v>
          </cell>
        </row>
        <row r="8606">
          <cell r="G8606">
            <v>135688</v>
          </cell>
          <cell r="H8606">
            <v>6451</v>
          </cell>
        </row>
        <row r="8607">
          <cell r="G8607">
            <v>135688</v>
          </cell>
          <cell r="H8607">
            <v>6451</v>
          </cell>
        </row>
        <row r="8608">
          <cell r="G8608">
            <v>135688</v>
          </cell>
          <cell r="H8608">
            <v>6451</v>
          </cell>
        </row>
        <row r="8609">
          <cell r="G8609">
            <v>135688</v>
          </cell>
          <cell r="H8609">
            <v>6451</v>
          </cell>
        </row>
        <row r="8610">
          <cell r="G8610">
            <v>135688</v>
          </cell>
          <cell r="H8610">
            <v>6451</v>
          </cell>
        </row>
        <row r="8611">
          <cell r="G8611">
            <v>135688</v>
          </cell>
          <cell r="H8611">
            <v>6451</v>
          </cell>
        </row>
        <row r="8612">
          <cell r="G8612">
            <v>135688</v>
          </cell>
          <cell r="H8612">
            <v>6451</v>
          </cell>
        </row>
        <row r="8613">
          <cell r="G8613">
            <v>135688</v>
          </cell>
          <cell r="H8613">
            <v>6451</v>
          </cell>
        </row>
        <row r="8614">
          <cell r="G8614">
            <v>135688</v>
          </cell>
          <cell r="H8614">
            <v>6451</v>
          </cell>
        </row>
        <row r="8615">
          <cell r="G8615">
            <v>135688</v>
          </cell>
          <cell r="H8615">
            <v>6451</v>
          </cell>
        </row>
        <row r="8616">
          <cell r="G8616">
            <v>135688</v>
          </cell>
          <cell r="H8616">
            <v>6451</v>
          </cell>
        </row>
        <row r="8617">
          <cell r="G8617">
            <v>135688</v>
          </cell>
          <cell r="H8617">
            <v>6451</v>
          </cell>
        </row>
        <row r="8618">
          <cell r="G8618">
            <v>135688</v>
          </cell>
          <cell r="H8618">
            <v>6451</v>
          </cell>
        </row>
        <row r="8619">
          <cell r="G8619">
            <v>135688</v>
          </cell>
          <cell r="H8619">
            <v>6451</v>
          </cell>
        </row>
        <row r="8620">
          <cell r="G8620">
            <v>135688</v>
          </cell>
          <cell r="H8620">
            <v>6451</v>
          </cell>
        </row>
        <row r="8621">
          <cell r="G8621">
            <v>135688</v>
          </cell>
          <cell r="H8621">
            <v>6451</v>
          </cell>
        </row>
        <row r="8622">
          <cell r="G8622">
            <v>135688</v>
          </cell>
          <cell r="H8622">
            <v>6451</v>
          </cell>
        </row>
        <row r="8623">
          <cell r="G8623">
            <v>135688</v>
          </cell>
          <cell r="H8623">
            <v>6451</v>
          </cell>
        </row>
        <row r="8624">
          <cell r="G8624">
            <v>135688</v>
          </cell>
          <cell r="H8624">
            <v>6451</v>
          </cell>
        </row>
        <row r="8625">
          <cell r="G8625">
            <v>135688</v>
          </cell>
          <cell r="H8625">
            <v>6451</v>
          </cell>
        </row>
        <row r="8626">
          <cell r="G8626">
            <v>135688</v>
          </cell>
          <cell r="H8626">
            <v>6451</v>
          </cell>
        </row>
        <row r="8627">
          <cell r="G8627">
            <v>135688</v>
          </cell>
          <cell r="H8627">
            <v>6451</v>
          </cell>
        </row>
        <row r="8628">
          <cell r="G8628">
            <v>135688</v>
          </cell>
          <cell r="H8628">
            <v>6451</v>
          </cell>
        </row>
        <row r="8629">
          <cell r="G8629">
            <v>135688</v>
          </cell>
          <cell r="H8629">
            <v>6451</v>
          </cell>
        </row>
        <row r="8630">
          <cell r="G8630">
            <v>135688</v>
          </cell>
          <cell r="H8630">
            <v>6451</v>
          </cell>
        </row>
        <row r="8631">
          <cell r="G8631">
            <v>135688</v>
          </cell>
          <cell r="H8631">
            <v>6451</v>
          </cell>
        </row>
        <row r="8632">
          <cell r="G8632">
            <v>135688</v>
          </cell>
          <cell r="H8632">
            <v>6451</v>
          </cell>
        </row>
        <row r="8633">
          <cell r="G8633">
            <v>135688</v>
          </cell>
          <cell r="H8633">
            <v>6451</v>
          </cell>
        </row>
        <row r="8634">
          <cell r="G8634">
            <v>135688</v>
          </cell>
          <cell r="H8634">
            <v>6451</v>
          </cell>
        </row>
        <row r="8635">
          <cell r="G8635">
            <v>135688</v>
          </cell>
          <cell r="H8635">
            <v>6451</v>
          </cell>
        </row>
        <row r="8636">
          <cell r="G8636">
            <v>135688</v>
          </cell>
          <cell r="H8636">
            <v>6451</v>
          </cell>
        </row>
        <row r="8637">
          <cell r="G8637">
            <v>135688</v>
          </cell>
          <cell r="H8637">
            <v>6451</v>
          </cell>
        </row>
        <row r="8638">
          <cell r="G8638">
            <v>135688</v>
          </cell>
          <cell r="H8638">
            <v>6451</v>
          </cell>
        </row>
        <row r="8639">
          <cell r="G8639">
            <v>135688</v>
          </cell>
          <cell r="H8639">
            <v>6451</v>
          </cell>
        </row>
        <row r="8640">
          <cell r="G8640">
            <v>135688</v>
          </cell>
          <cell r="H8640">
            <v>6451</v>
          </cell>
        </row>
        <row r="8641">
          <cell r="G8641">
            <v>135688</v>
          </cell>
          <cell r="H8641">
            <v>6451</v>
          </cell>
        </row>
        <row r="8642">
          <cell r="G8642">
            <v>135688</v>
          </cell>
          <cell r="H8642">
            <v>6451</v>
          </cell>
        </row>
        <row r="8643">
          <cell r="G8643">
            <v>135688</v>
          </cell>
          <cell r="H8643">
            <v>6451</v>
          </cell>
        </row>
        <row r="8644">
          <cell r="G8644">
            <v>135688</v>
          </cell>
          <cell r="H8644">
            <v>6451</v>
          </cell>
        </row>
        <row r="8645">
          <cell r="G8645">
            <v>135688</v>
          </cell>
          <cell r="H8645">
            <v>6451</v>
          </cell>
        </row>
        <row r="8646">
          <cell r="G8646">
            <v>135688</v>
          </cell>
          <cell r="H8646">
            <v>6451</v>
          </cell>
        </row>
        <row r="8647">
          <cell r="G8647">
            <v>135688</v>
          </cell>
          <cell r="H8647">
            <v>6451</v>
          </cell>
        </row>
        <row r="8648">
          <cell r="G8648">
            <v>135688</v>
          </cell>
          <cell r="H8648">
            <v>6451</v>
          </cell>
        </row>
        <row r="8649">
          <cell r="G8649">
            <v>135688</v>
          </cell>
          <cell r="H8649">
            <v>6451</v>
          </cell>
        </row>
        <row r="8650">
          <cell r="G8650">
            <v>135688</v>
          </cell>
          <cell r="H8650">
            <v>6451</v>
          </cell>
        </row>
        <row r="8651">
          <cell r="G8651">
            <v>135688</v>
          </cell>
          <cell r="H8651">
            <v>6451</v>
          </cell>
        </row>
        <row r="8652">
          <cell r="G8652">
            <v>135688</v>
          </cell>
          <cell r="H8652">
            <v>6451</v>
          </cell>
        </row>
        <row r="8653">
          <cell r="G8653">
            <v>135688</v>
          </cell>
          <cell r="H8653">
            <v>6451</v>
          </cell>
        </row>
        <row r="8654">
          <cell r="G8654">
            <v>135688</v>
          </cell>
          <cell r="H8654">
            <v>6451</v>
          </cell>
        </row>
        <row r="8655">
          <cell r="G8655">
            <v>135688</v>
          </cell>
          <cell r="H8655">
            <v>6451</v>
          </cell>
        </row>
        <row r="8656">
          <cell r="G8656">
            <v>135688</v>
          </cell>
          <cell r="H8656">
            <v>6451</v>
          </cell>
        </row>
        <row r="8657">
          <cell r="G8657">
            <v>135688</v>
          </cell>
          <cell r="H8657">
            <v>6451</v>
          </cell>
        </row>
        <row r="8658">
          <cell r="G8658">
            <v>135688</v>
          </cell>
          <cell r="H8658">
            <v>6451</v>
          </cell>
        </row>
        <row r="8659">
          <cell r="G8659">
            <v>135688</v>
          </cell>
          <cell r="H8659">
            <v>6451</v>
          </cell>
        </row>
        <row r="8660">
          <cell r="G8660">
            <v>135688</v>
          </cell>
          <cell r="H8660">
            <v>6451</v>
          </cell>
        </row>
        <row r="8661">
          <cell r="G8661">
            <v>135688</v>
          </cell>
          <cell r="H8661">
            <v>6451</v>
          </cell>
        </row>
        <row r="8662">
          <cell r="G8662">
            <v>135688</v>
          </cell>
          <cell r="H8662">
            <v>6451</v>
          </cell>
        </row>
        <row r="8663">
          <cell r="G8663">
            <v>135688</v>
          </cell>
          <cell r="H8663">
            <v>6451</v>
          </cell>
        </row>
        <row r="8664">
          <cell r="G8664">
            <v>135688</v>
          </cell>
          <cell r="H8664">
            <v>6451</v>
          </cell>
        </row>
        <row r="8665">
          <cell r="G8665">
            <v>135688</v>
          </cell>
          <cell r="H8665">
            <v>6451</v>
          </cell>
        </row>
        <row r="8666">
          <cell r="G8666">
            <v>135688</v>
          </cell>
          <cell r="H8666">
            <v>6451</v>
          </cell>
        </row>
        <row r="8667">
          <cell r="G8667">
            <v>135688</v>
          </cell>
          <cell r="H8667">
            <v>6451</v>
          </cell>
        </row>
        <row r="8668">
          <cell r="G8668">
            <v>135688</v>
          </cell>
          <cell r="H8668">
            <v>6451</v>
          </cell>
        </row>
        <row r="8669">
          <cell r="G8669">
            <v>135688</v>
          </cell>
          <cell r="H8669">
            <v>6451</v>
          </cell>
        </row>
        <row r="8670">
          <cell r="G8670">
            <v>135688</v>
          </cell>
          <cell r="H8670">
            <v>6451</v>
          </cell>
        </row>
        <row r="8671">
          <cell r="G8671">
            <v>135688</v>
          </cell>
          <cell r="H8671">
            <v>6451</v>
          </cell>
        </row>
        <row r="8672">
          <cell r="G8672">
            <v>135688</v>
          </cell>
          <cell r="H8672">
            <v>6451</v>
          </cell>
        </row>
        <row r="8673">
          <cell r="G8673">
            <v>135688</v>
          </cell>
          <cell r="H8673">
            <v>6451</v>
          </cell>
        </row>
        <row r="8674">
          <cell r="G8674">
            <v>135688</v>
          </cell>
          <cell r="H8674">
            <v>6451</v>
          </cell>
        </row>
        <row r="8675">
          <cell r="G8675">
            <v>135688</v>
          </cell>
          <cell r="H8675">
            <v>6451</v>
          </cell>
        </row>
        <row r="8676">
          <cell r="G8676">
            <v>135688</v>
          </cell>
          <cell r="H8676">
            <v>6451</v>
          </cell>
        </row>
        <row r="8677">
          <cell r="G8677">
            <v>135688</v>
          </cell>
          <cell r="H8677">
            <v>6451</v>
          </cell>
        </row>
        <row r="8678">
          <cell r="G8678">
            <v>135688</v>
          </cell>
          <cell r="H8678">
            <v>6451</v>
          </cell>
        </row>
        <row r="8679">
          <cell r="G8679">
            <v>135688</v>
          </cell>
          <cell r="H8679">
            <v>6451</v>
          </cell>
        </row>
        <row r="8680">
          <cell r="G8680">
            <v>135688</v>
          </cell>
          <cell r="H8680">
            <v>6451</v>
          </cell>
        </row>
        <row r="8681">
          <cell r="G8681">
            <v>135688</v>
          </cell>
          <cell r="H8681">
            <v>6451</v>
          </cell>
        </row>
        <row r="8682">
          <cell r="G8682">
            <v>135688</v>
          </cell>
          <cell r="H8682">
            <v>6451</v>
          </cell>
        </row>
        <row r="8683">
          <cell r="G8683">
            <v>135688</v>
          </cell>
          <cell r="H8683">
            <v>6451</v>
          </cell>
        </row>
        <row r="8684">
          <cell r="G8684">
            <v>135688</v>
          </cell>
          <cell r="H8684">
            <v>6451</v>
          </cell>
        </row>
        <row r="8685">
          <cell r="G8685">
            <v>135688</v>
          </cell>
          <cell r="H8685">
            <v>6451</v>
          </cell>
        </row>
        <row r="8686">
          <cell r="G8686">
            <v>135688</v>
          </cell>
          <cell r="H8686">
            <v>6451</v>
          </cell>
        </row>
        <row r="8687">
          <cell r="G8687">
            <v>135688</v>
          </cell>
          <cell r="H8687">
            <v>6451</v>
          </cell>
        </row>
        <row r="8688">
          <cell r="G8688">
            <v>135688</v>
          </cell>
          <cell r="H8688">
            <v>6451</v>
          </cell>
        </row>
        <row r="8689">
          <cell r="G8689">
            <v>135688</v>
          </cell>
          <cell r="H8689">
            <v>6451</v>
          </cell>
        </row>
        <row r="8690">
          <cell r="G8690">
            <v>135688</v>
          </cell>
          <cell r="H8690">
            <v>6451</v>
          </cell>
        </row>
        <row r="8691">
          <cell r="G8691">
            <v>135688</v>
          </cell>
          <cell r="H8691">
            <v>6451</v>
          </cell>
        </row>
        <row r="8692">
          <cell r="G8692">
            <v>135688</v>
          </cell>
          <cell r="H8692">
            <v>6451</v>
          </cell>
        </row>
        <row r="8693">
          <cell r="G8693">
            <v>135688</v>
          </cell>
          <cell r="H8693">
            <v>6451</v>
          </cell>
        </row>
        <row r="8694">
          <cell r="G8694">
            <v>135688</v>
          </cell>
          <cell r="H8694">
            <v>6451</v>
          </cell>
        </row>
        <row r="8695">
          <cell r="G8695">
            <v>135688</v>
          </cell>
          <cell r="H8695">
            <v>6451</v>
          </cell>
        </row>
        <row r="8696">
          <cell r="G8696">
            <v>135688</v>
          </cell>
          <cell r="H8696">
            <v>6451</v>
          </cell>
        </row>
        <row r="8697">
          <cell r="G8697">
            <v>135688</v>
          </cell>
          <cell r="H8697">
            <v>6451</v>
          </cell>
        </row>
        <row r="8698">
          <cell r="G8698">
            <v>135688</v>
          </cell>
          <cell r="H8698">
            <v>6451</v>
          </cell>
        </row>
        <row r="8699">
          <cell r="G8699">
            <v>135688</v>
          </cell>
          <cell r="H8699">
            <v>6451</v>
          </cell>
        </row>
        <row r="8700">
          <cell r="G8700">
            <v>135688</v>
          </cell>
          <cell r="H8700">
            <v>6451</v>
          </cell>
        </row>
        <row r="8701">
          <cell r="G8701">
            <v>135688</v>
          </cell>
          <cell r="H8701">
            <v>6451</v>
          </cell>
        </row>
        <row r="8702">
          <cell r="G8702">
            <v>135688</v>
          </cell>
          <cell r="H8702">
            <v>6451</v>
          </cell>
        </row>
        <row r="8703">
          <cell r="G8703">
            <v>135688</v>
          </cell>
          <cell r="H8703">
            <v>6451</v>
          </cell>
        </row>
        <row r="8704">
          <cell r="G8704">
            <v>135688</v>
          </cell>
          <cell r="H8704">
            <v>6451</v>
          </cell>
        </row>
        <row r="8705">
          <cell r="G8705">
            <v>135688</v>
          </cell>
          <cell r="H8705">
            <v>6451</v>
          </cell>
        </row>
        <row r="8706">
          <cell r="G8706">
            <v>135688</v>
          </cell>
          <cell r="H8706">
            <v>6451</v>
          </cell>
        </row>
        <row r="8707">
          <cell r="G8707">
            <v>135688</v>
          </cell>
          <cell r="H8707">
            <v>6451</v>
          </cell>
        </row>
        <row r="8708">
          <cell r="G8708">
            <v>135688</v>
          </cell>
          <cell r="H8708">
            <v>6451</v>
          </cell>
        </row>
        <row r="8709">
          <cell r="G8709">
            <v>135688</v>
          </cell>
          <cell r="H8709">
            <v>6451</v>
          </cell>
        </row>
        <row r="8710">
          <cell r="G8710">
            <v>135688</v>
          </cell>
          <cell r="H8710">
            <v>6451</v>
          </cell>
        </row>
        <row r="8711">
          <cell r="G8711">
            <v>135688</v>
          </cell>
          <cell r="H8711">
            <v>6451</v>
          </cell>
        </row>
        <row r="8712">
          <cell r="G8712">
            <v>135688</v>
          </cell>
          <cell r="H8712">
            <v>6451</v>
          </cell>
        </row>
        <row r="8713">
          <cell r="G8713">
            <v>135688</v>
          </cell>
          <cell r="H8713">
            <v>6451</v>
          </cell>
        </row>
        <row r="8714">
          <cell r="G8714">
            <v>135688</v>
          </cell>
          <cell r="H8714">
            <v>6451</v>
          </cell>
        </row>
        <row r="8715">
          <cell r="G8715">
            <v>135688</v>
          </cell>
          <cell r="H8715">
            <v>6451</v>
          </cell>
        </row>
        <row r="8716">
          <cell r="G8716">
            <v>135688</v>
          </cell>
          <cell r="H8716">
            <v>6451</v>
          </cell>
        </row>
        <row r="8717">
          <cell r="G8717">
            <v>135688</v>
          </cell>
          <cell r="H8717">
            <v>6451</v>
          </cell>
        </row>
        <row r="8718">
          <cell r="G8718">
            <v>135688</v>
          </cell>
          <cell r="H8718">
            <v>6451</v>
          </cell>
        </row>
        <row r="8719">
          <cell r="G8719">
            <v>135688</v>
          </cell>
          <cell r="H8719">
            <v>6451</v>
          </cell>
        </row>
        <row r="8720">
          <cell r="G8720">
            <v>135688</v>
          </cell>
          <cell r="H8720">
            <v>6451</v>
          </cell>
        </row>
        <row r="8721">
          <cell r="G8721">
            <v>135688</v>
          </cell>
          <cell r="H8721">
            <v>6451</v>
          </cell>
        </row>
        <row r="8722">
          <cell r="G8722">
            <v>135688</v>
          </cell>
          <cell r="H8722">
            <v>6451</v>
          </cell>
        </row>
        <row r="8723">
          <cell r="G8723">
            <v>135688</v>
          </cell>
          <cell r="H8723">
            <v>6451</v>
          </cell>
        </row>
        <row r="8724">
          <cell r="G8724">
            <v>135688</v>
          </cell>
          <cell r="H8724">
            <v>6451</v>
          </cell>
        </row>
        <row r="8725">
          <cell r="G8725">
            <v>135688</v>
          </cell>
          <cell r="H8725">
            <v>6451</v>
          </cell>
        </row>
        <row r="8726">
          <cell r="G8726">
            <v>135688</v>
          </cell>
          <cell r="H8726">
            <v>6451</v>
          </cell>
        </row>
        <row r="8727">
          <cell r="G8727">
            <v>135688</v>
          </cell>
          <cell r="H8727">
            <v>6451</v>
          </cell>
        </row>
        <row r="8728">
          <cell r="G8728">
            <v>135688</v>
          </cell>
          <cell r="H8728">
            <v>6451</v>
          </cell>
        </row>
        <row r="8729">
          <cell r="G8729">
            <v>135688</v>
          </cell>
          <cell r="H8729">
            <v>6451</v>
          </cell>
        </row>
        <row r="8730">
          <cell r="G8730">
            <v>135688</v>
          </cell>
          <cell r="H8730">
            <v>6451</v>
          </cell>
        </row>
        <row r="8731">
          <cell r="G8731">
            <v>135688</v>
          </cell>
          <cell r="H8731">
            <v>6451</v>
          </cell>
        </row>
        <row r="8732">
          <cell r="G8732">
            <v>135688</v>
          </cell>
          <cell r="H8732">
            <v>6451</v>
          </cell>
        </row>
        <row r="8733">
          <cell r="G8733">
            <v>135688</v>
          </cell>
          <cell r="H8733">
            <v>6451</v>
          </cell>
        </row>
        <row r="8734">
          <cell r="G8734">
            <v>135688</v>
          </cell>
          <cell r="H8734">
            <v>6451</v>
          </cell>
        </row>
        <row r="8735">
          <cell r="G8735">
            <v>135688</v>
          </cell>
          <cell r="H8735">
            <v>6451</v>
          </cell>
        </row>
        <row r="8736">
          <cell r="G8736">
            <v>135688</v>
          </cell>
          <cell r="H8736">
            <v>6451</v>
          </cell>
        </row>
        <row r="8737">
          <cell r="G8737">
            <v>135688</v>
          </cell>
          <cell r="H8737">
            <v>6451</v>
          </cell>
        </row>
        <row r="8738">
          <cell r="G8738">
            <v>135688</v>
          </cell>
          <cell r="H8738">
            <v>6451</v>
          </cell>
        </row>
        <row r="8739">
          <cell r="G8739">
            <v>135688</v>
          </cell>
          <cell r="H8739">
            <v>6451</v>
          </cell>
        </row>
        <row r="8740">
          <cell r="G8740">
            <v>135688</v>
          </cell>
          <cell r="H8740">
            <v>6451</v>
          </cell>
        </row>
        <row r="8741">
          <cell r="G8741">
            <v>135688</v>
          </cell>
          <cell r="H8741">
            <v>6451</v>
          </cell>
        </row>
        <row r="8742">
          <cell r="G8742">
            <v>135688</v>
          </cell>
          <cell r="H8742">
            <v>6451</v>
          </cell>
        </row>
        <row r="8743">
          <cell r="G8743">
            <v>135688</v>
          </cell>
          <cell r="H8743">
            <v>6451</v>
          </cell>
        </row>
        <row r="8744">
          <cell r="G8744">
            <v>135688</v>
          </cell>
          <cell r="H8744">
            <v>6451</v>
          </cell>
        </row>
        <row r="8745">
          <cell r="G8745">
            <v>135688</v>
          </cell>
          <cell r="H8745">
            <v>6451</v>
          </cell>
        </row>
        <row r="8746">
          <cell r="G8746">
            <v>135688</v>
          </cell>
          <cell r="H8746">
            <v>6451</v>
          </cell>
        </row>
        <row r="8747">
          <cell r="G8747">
            <v>135688</v>
          </cell>
          <cell r="H8747">
            <v>6451</v>
          </cell>
        </row>
        <row r="8748">
          <cell r="G8748">
            <v>135688</v>
          </cell>
          <cell r="H8748">
            <v>6451</v>
          </cell>
        </row>
        <row r="8749">
          <cell r="G8749">
            <v>135688</v>
          </cell>
          <cell r="H8749">
            <v>6451</v>
          </cell>
        </row>
        <row r="8750">
          <cell r="G8750">
            <v>135688</v>
          </cell>
          <cell r="H8750">
            <v>6451</v>
          </cell>
        </row>
        <row r="8751">
          <cell r="G8751">
            <v>135688</v>
          </cell>
          <cell r="H8751">
            <v>6451</v>
          </cell>
        </row>
        <row r="8752">
          <cell r="G8752">
            <v>135688</v>
          </cell>
          <cell r="H8752">
            <v>6451</v>
          </cell>
        </row>
        <row r="8753">
          <cell r="G8753">
            <v>135688</v>
          </cell>
          <cell r="H8753">
            <v>6451</v>
          </cell>
        </row>
        <row r="8754">
          <cell r="G8754">
            <v>135688</v>
          </cell>
          <cell r="H8754">
            <v>6451</v>
          </cell>
        </row>
        <row r="8755">
          <cell r="G8755">
            <v>135688</v>
          </cell>
          <cell r="H8755">
            <v>6451</v>
          </cell>
        </row>
        <row r="8756">
          <cell r="G8756">
            <v>135688</v>
          </cell>
          <cell r="H8756">
            <v>6451</v>
          </cell>
        </row>
        <row r="8757">
          <cell r="G8757">
            <v>135688</v>
          </cell>
          <cell r="H8757">
            <v>6451</v>
          </cell>
        </row>
        <row r="8758">
          <cell r="G8758">
            <v>135688</v>
          </cell>
          <cell r="H8758">
            <v>6451</v>
          </cell>
        </row>
        <row r="8759">
          <cell r="G8759">
            <v>135688</v>
          </cell>
          <cell r="H8759">
            <v>6451</v>
          </cell>
        </row>
        <row r="8760">
          <cell r="G8760">
            <v>135688</v>
          </cell>
          <cell r="H8760">
            <v>6451</v>
          </cell>
        </row>
        <row r="8761">
          <cell r="G8761">
            <v>135688</v>
          </cell>
          <cell r="H8761">
            <v>6451</v>
          </cell>
        </row>
        <row r="8762">
          <cell r="G8762">
            <v>135688</v>
          </cell>
          <cell r="H8762">
            <v>6451</v>
          </cell>
        </row>
        <row r="8763">
          <cell r="G8763">
            <v>135689</v>
          </cell>
          <cell r="H8763">
            <v>6368</v>
          </cell>
        </row>
        <row r="8764">
          <cell r="G8764">
            <v>135689</v>
          </cell>
          <cell r="H8764">
            <v>6368</v>
          </cell>
        </row>
        <row r="8765">
          <cell r="G8765">
            <v>135689</v>
          </cell>
          <cell r="H8765">
            <v>6368</v>
          </cell>
        </row>
        <row r="8766">
          <cell r="G8766">
            <v>135689</v>
          </cell>
          <cell r="H8766">
            <v>6368</v>
          </cell>
        </row>
        <row r="8767">
          <cell r="G8767">
            <v>135689</v>
          </cell>
          <cell r="H8767">
            <v>6368</v>
          </cell>
        </row>
        <row r="8768">
          <cell r="G8768">
            <v>135689</v>
          </cell>
          <cell r="H8768">
            <v>6368</v>
          </cell>
        </row>
        <row r="8769">
          <cell r="G8769">
            <v>135689</v>
          </cell>
          <cell r="H8769">
            <v>6368</v>
          </cell>
        </row>
        <row r="8770">
          <cell r="G8770">
            <v>135689</v>
          </cell>
          <cell r="H8770">
            <v>6368</v>
          </cell>
        </row>
        <row r="8771">
          <cell r="G8771">
            <v>135689</v>
          </cell>
          <cell r="H8771">
            <v>6368</v>
          </cell>
        </row>
        <row r="8772">
          <cell r="G8772">
            <v>135689</v>
          </cell>
          <cell r="H8772">
            <v>6368</v>
          </cell>
        </row>
        <row r="8773">
          <cell r="G8773">
            <v>135689</v>
          </cell>
          <cell r="H8773">
            <v>6368</v>
          </cell>
        </row>
        <row r="8774">
          <cell r="G8774">
            <v>135689</v>
          </cell>
          <cell r="H8774">
            <v>6368</v>
          </cell>
        </row>
        <row r="8775">
          <cell r="G8775">
            <v>135689</v>
          </cell>
          <cell r="H8775">
            <v>6368</v>
          </cell>
        </row>
        <row r="8776">
          <cell r="G8776">
            <v>135689</v>
          </cell>
          <cell r="H8776">
            <v>6368</v>
          </cell>
        </row>
        <row r="8777">
          <cell r="G8777">
            <v>135689</v>
          </cell>
          <cell r="H8777">
            <v>6368</v>
          </cell>
        </row>
        <row r="8778">
          <cell r="G8778">
            <v>135689</v>
          </cell>
          <cell r="H8778">
            <v>6368</v>
          </cell>
        </row>
        <row r="8779">
          <cell r="G8779">
            <v>135689</v>
          </cell>
          <cell r="H8779">
            <v>6368</v>
          </cell>
        </row>
        <row r="8780">
          <cell r="G8780">
            <v>135689</v>
          </cell>
          <cell r="H8780">
            <v>6368</v>
          </cell>
        </row>
        <row r="8781">
          <cell r="G8781">
            <v>135689</v>
          </cell>
          <cell r="H8781">
            <v>6368</v>
          </cell>
        </row>
        <row r="8782">
          <cell r="G8782">
            <v>135689</v>
          </cell>
          <cell r="H8782">
            <v>6368</v>
          </cell>
        </row>
        <row r="8783">
          <cell r="G8783">
            <v>135689</v>
          </cell>
          <cell r="H8783">
            <v>6368</v>
          </cell>
        </row>
        <row r="8784">
          <cell r="G8784">
            <v>135689</v>
          </cell>
          <cell r="H8784">
            <v>6368</v>
          </cell>
        </row>
        <row r="8785">
          <cell r="G8785">
            <v>135689</v>
          </cell>
          <cell r="H8785">
            <v>6368</v>
          </cell>
        </row>
        <row r="8786">
          <cell r="G8786">
            <v>135689</v>
          </cell>
          <cell r="H8786">
            <v>6368</v>
          </cell>
        </row>
        <row r="8787">
          <cell r="G8787">
            <v>135689</v>
          </cell>
          <cell r="H8787">
            <v>6368</v>
          </cell>
        </row>
        <row r="8788">
          <cell r="G8788">
            <v>135689</v>
          </cell>
          <cell r="H8788">
            <v>6368</v>
          </cell>
        </row>
        <row r="8789">
          <cell r="G8789">
            <v>135689</v>
          </cell>
          <cell r="H8789">
            <v>6368</v>
          </cell>
        </row>
        <row r="8790">
          <cell r="G8790">
            <v>135689</v>
          </cell>
          <cell r="H8790">
            <v>6368</v>
          </cell>
        </row>
        <row r="8791">
          <cell r="G8791">
            <v>135689</v>
          </cell>
          <cell r="H8791">
            <v>6368</v>
          </cell>
        </row>
        <row r="8792">
          <cell r="G8792">
            <v>135689</v>
          </cell>
          <cell r="H8792">
            <v>6368</v>
          </cell>
        </row>
        <row r="8793">
          <cell r="G8793">
            <v>135689</v>
          </cell>
          <cell r="H8793">
            <v>6368</v>
          </cell>
        </row>
        <row r="8794">
          <cell r="G8794">
            <v>135689</v>
          </cell>
          <cell r="H8794">
            <v>6368</v>
          </cell>
        </row>
        <row r="8795">
          <cell r="G8795">
            <v>135689</v>
          </cell>
          <cell r="H8795">
            <v>6368</v>
          </cell>
        </row>
        <row r="8796">
          <cell r="G8796">
            <v>135689</v>
          </cell>
          <cell r="H8796">
            <v>6368</v>
          </cell>
        </row>
        <row r="8797">
          <cell r="G8797">
            <v>135689</v>
          </cell>
          <cell r="H8797">
            <v>6368</v>
          </cell>
        </row>
        <row r="8798">
          <cell r="G8798">
            <v>135689</v>
          </cell>
          <cell r="H8798">
            <v>6368</v>
          </cell>
        </row>
        <row r="8799">
          <cell r="G8799">
            <v>135689</v>
          </cell>
          <cell r="H8799">
            <v>6368</v>
          </cell>
        </row>
        <row r="8800">
          <cell r="G8800">
            <v>135689</v>
          </cell>
          <cell r="H8800">
            <v>6368</v>
          </cell>
        </row>
        <row r="8801">
          <cell r="G8801">
            <v>135689</v>
          </cell>
          <cell r="H8801">
            <v>6368</v>
          </cell>
        </row>
        <row r="8802">
          <cell r="G8802">
            <v>135689</v>
          </cell>
          <cell r="H8802">
            <v>6368</v>
          </cell>
        </row>
        <row r="8803">
          <cell r="G8803">
            <v>135689</v>
          </cell>
          <cell r="H8803">
            <v>6368</v>
          </cell>
        </row>
        <row r="8804">
          <cell r="G8804">
            <v>135689</v>
          </cell>
          <cell r="H8804">
            <v>6368</v>
          </cell>
        </row>
        <row r="8805">
          <cell r="G8805">
            <v>135689</v>
          </cell>
          <cell r="H8805">
            <v>6368</v>
          </cell>
        </row>
        <row r="8806">
          <cell r="G8806">
            <v>135689</v>
          </cell>
          <cell r="H8806">
            <v>6368</v>
          </cell>
        </row>
        <row r="8807">
          <cell r="G8807">
            <v>135689</v>
          </cell>
          <cell r="H8807">
            <v>6368</v>
          </cell>
        </row>
        <row r="8808">
          <cell r="G8808">
            <v>135689</v>
          </cell>
          <cell r="H8808">
            <v>6368</v>
          </cell>
        </row>
        <row r="8809">
          <cell r="G8809">
            <v>135689</v>
          </cell>
          <cell r="H8809">
            <v>6368</v>
          </cell>
        </row>
        <row r="8810">
          <cell r="G8810">
            <v>135689</v>
          </cell>
          <cell r="H8810">
            <v>6368</v>
          </cell>
        </row>
        <row r="8811">
          <cell r="G8811">
            <v>135689</v>
          </cell>
          <cell r="H8811">
            <v>6368</v>
          </cell>
        </row>
        <row r="8812">
          <cell r="G8812">
            <v>135689</v>
          </cell>
          <cell r="H8812">
            <v>6368</v>
          </cell>
        </row>
        <row r="8813">
          <cell r="G8813">
            <v>135689</v>
          </cell>
          <cell r="H8813">
            <v>6368</v>
          </cell>
        </row>
        <row r="8814">
          <cell r="G8814">
            <v>135689</v>
          </cell>
          <cell r="H8814">
            <v>6368</v>
          </cell>
        </row>
        <row r="8815">
          <cell r="G8815">
            <v>135689</v>
          </cell>
          <cell r="H8815">
            <v>6368</v>
          </cell>
        </row>
        <row r="8816">
          <cell r="G8816">
            <v>135689</v>
          </cell>
          <cell r="H8816">
            <v>6368</v>
          </cell>
        </row>
        <row r="8817">
          <cell r="G8817">
            <v>135689</v>
          </cell>
          <cell r="H8817">
            <v>6368</v>
          </cell>
        </row>
        <row r="8818">
          <cell r="G8818">
            <v>135689</v>
          </cell>
          <cell r="H8818">
            <v>6368</v>
          </cell>
        </row>
        <row r="8819">
          <cell r="G8819">
            <v>135689</v>
          </cell>
          <cell r="H8819">
            <v>6368</v>
          </cell>
        </row>
        <row r="8820">
          <cell r="G8820">
            <v>135689</v>
          </cell>
          <cell r="H8820">
            <v>6368</v>
          </cell>
        </row>
        <row r="8821">
          <cell r="G8821">
            <v>135689</v>
          </cell>
          <cell r="H8821">
            <v>6368</v>
          </cell>
        </row>
        <row r="8822">
          <cell r="G8822">
            <v>135689</v>
          </cell>
          <cell r="H8822">
            <v>6368</v>
          </cell>
        </row>
        <row r="8823">
          <cell r="G8823">
            <v>135689</v>
          </cell>
          <cell r="H8823">
            <v>6368</v>
          </cell>
        </row>
        <row r="8824">
          <cell r="G8824">
            <v>135689</v>
          </cell>
          <cell r="H8824">
            <v>6368</v>
          </cell>
        </row>
        <row r="8825">
          <cell r="G8825">
            <v>135689</v>
          </cell>
          <cell r="H8825">
            <v>6368</v>
          </cell>
        </row>
        <row r="8826">
          <cell r="G8826">
            <v>135689</v>
          </cell>
          <cell r="H8826">
            <v>6368</v>
          </cell>
        </row>
        <row r="8827">
          <cell r="G8827">
            <v>135689</v>
          </cell>
          <cell r="H8827">
            <v>6368</v>
          </cell>
        </row>
        <row r="8828">
          <cell r="G8828">
            <v>135689</v>
          </cell>
          <cell r="H8828">
            <v>6368</v>
          </cell>
        </row>
        <row r="8829">
          <cell r="G8829">
            <v>135689</v>
          </cell>
          <cell r="H8829">
            <v>6368</v>
          </cell>
        </row>
        <row r="8830">
          <cell r="G8830">
            <v>135689</v>
          </cell>
          <cell r="H8830">
            <v>6368</v>
          </cell>
        </row>
        <row r="8831">
          <cell r="G8831">
            <v>135689</v>
          </cell>
          <cell r="H8831">
            <v>6368</v>
          </cell>
        </row>
        <row r="8832">
          <cell r="G8832">
            <v>135689</v>
          </cell>
          <cell r="H8832">
            <v>6368</v>
          </cell>
        </row>
        <row r="8833">
          <cell r="G8833">
            <v>135689</v>
          </cell>
          <cell r="H8833">
            <v>6368</v>
          </cell>
        </row>
        <row r="8834">
          <cell r="G8834">
            <v>135689</v>
          </cell>
          <cell r="H8834">
            <v>6368</v>
          </cell>
        </row>
        <row r="8835">
          <cell r="G8835">
            <v>135689</v>
          </cell>
          <cell r="H8835">
            <v>6368</v>
          </cell>
        </row>
        <row r="8836">
          <cell r="G8836">
            <v>135689</v>
          </cell>
          <cell r="H8836">
            <v>6368</v>
          </cell>
        </row>
        <row r="8837">
          <cell r="G8837">
            <v>135689</v>
          </cell>
          <cell r="H8837">
            <v>6368</v>
          </cell>
        </row>
        <row r="8838">
          <cell r="G8838">
            <v>135689</v>
          </cell>
          <cell r="H8838">
            <v>6368</v>
          </cell>
        </row>
        <row r="8839">
          <cell r="G8839">
            <v>135689</v>
          </cell>
          <cell r="H8839">
            <v>6368</v>
          </cell>
        </row>
        <row r="8840">
          <cell r="G8840">
            <v>135689</v>
          </cell>
          <cell r="H8840">
            <v>6368</v>
          </cell>
        </row>
        <row r="8841">
          <cell r="G8841">
            <v>135689</v>
          </cell>
          <cell r="H8841">
            <v>6368</v>
          </cell>
        </row>
        <row r="8842">
          <cell r="G8842">
            <v>135689</v>
          </cell>
          <cell r="H8842">
            <v>6368</v>
          </cell>
        </row>
        <row r="8843">
          <cell r="G8843">
            <v>135689</v>
          </cell>
          <cell r="H8843">
            <v>6368</v>
          </cell>
        </row>
        <row r="8844">
          <cell r="G8844">
            <v>135689</v>
          </cell>
          <cell r="H8844">
            <v>6368</v>
          </cell>
        </row>
        <row r="8845">
          <cell r="G8845">
            <v>135689</v>
          </cell>
          <cell r="H8845">
            <v>6368</v>
          </cell>
        </row>
        <row r="8846">
          <cell r="G8846">
            <v>135689</v>
          </cell>
          <cell r="H8846">
            <v>6368</v>
          </cell>
        </row>
        <row r="8847">
          <cell r="G8847">
            <v>135689</v>
          </cell>
          <cell r="H8847">
            <v>6368</v>
          </cell>
        </row>
        <row r="8848">
          <cell r="G8848">
            <v>135689</v>
          </cell>
          <cell r="H8848">
            <v>6368</v>
          </cell>
        </row>
        <row r="8849">
          <cell r="G8849">
            <v>135689</v>
          </cell>
          <cell r="H8849">
            <v>6368</v>
          </cell>
        </row>
        <row r="8850">
          <cell r="G8850">
            <v>135689</v>
          </cell>
          <cell r="H8850">
            <v>6368</v>
          </cell>
        </row>
        <row r="8851">
          <cell r="G8851">
            <v>135689</v>
          </cell>
          <cell r="H8851">
            <v>6368</v>
          </cell>
        </row>
        <row r="8852">
          <cell r="G8852">
            <v>135689</v>
          </cell>
          <cell r="H8852">
            <v>6368</v>
          </cell>
        </row>
        <row r="8853">
          <cell r="G8853">
            <v>135689</v>
          </cell>
          <cell r="H8853">
            <v>6368</v>
          </cell>
        </row>
        <row r="8854">
          <cell r="G8854">
            <v>135689</v>
          </cell>
          <cell r="H8854">
            <v>6368</v>
          </cell>
        </row>
        <row r="8855">
          <cell r="G8855">
            <v>135689</v>
          </cell>
          <cell r="H8855">
            <v>6368</v>
          </cell>
        </row>
        <row r="8856">
          <cell r="G8856">
            <v>135689</v>
          </cell>
          <cell r="H8856">
            <v>6368</v>
          </cell>
        </row>
        <row r="8857">
          <cell r="G8857">
            <v>135689</v>
          </cell>
          <cell r="H8857">
            <v>6368</v>
          </cell>
        </row>
        <row r="8858">
          <cell r="G8858">
            <v>135689</v>
          </cell>
          <cell r="H8858">
            <v>6368</v>
          </cell>
        </row>
        <row r="8859">
          <cell r="G8859">
            <v>135689</v>
          </cell>
          <cell r="H8859">
            <v>6368</v>
          </cell>
        </row>
        <row r="8860">
          <cell r="G8860">
            <v>135689</v>
          </cell>
          <cell r="H8860">
            <v>6368</v>
          </cell>
        </row>
        <row r="8861">
          <cell r="G8861">
            <v>135689</v>
          </cell>
          <cell r="H8861">
            <v>6368</v>
          </cell>
        </row>
        <row r="8862">
          <cell r="G8862">
            <v>135689</v>
          </cell>
          <cell r="H8862">
            <v>6368</v>
          </cell>
        </row>
        <row r="8863">
          <cell r="G8863">
            <v>135691</v>
          </cell>
          <cell r="H8863">
            <v>6352</v>
          </cell>
        </row>
        <row r="8864">
          <cell r="G8864">
            <v>135691</v>
          </cell>
          <cell r="H8864">
            <v>6352</v>
          </cell>
        </row>
        <row r="8865">
          <cell r="G8865">
            <v>135691</v>
          </cell>
          <cell r="H8865">
            <v>6352</v>
          </cell>
        </row>
        <row r="8866">
          <cell r="G8866">
            <v>135691</v>
          </cell>
          <cell r="H8866">
            <v>6352</v>
          </cell>
        </row>
        <row r="8867">
          <cell r="G8867">
            <v>135691</v>
          </cell>
          <cell r="H8867">
            <v>6352</v>
          </cell>
        </row>
        <row r="8868">
          <cell r="G8868">
            <v>135691</v>
          </cell>
          <cell r="H8868">
            <v>6352</v>
          </cell>
        </row>
        <row r="8869">
          <cell r="G8869">
            <v>135691</v>
          </cell>
          <cell r="H8869">
            <v>6352</v>
          </cell>
        </row>
        <row r="8870">
          <cell r="G8870">
            <v>135691</v>
          </cell>
          <cell r="H8870">
            <v>6352</v>
          </cell>
        </row>
        <row r="8871">
          <cell r="G8871">
            <v>135691</v>
          </cell>
          <cell r="H8871">
            <v>6352</v>
          </cell>
        </row>
        <row r="8872">
          <cell r="G8872">
            <v>135691</v>
          </cell>
          <cell r="H8872">
            <v>6352</v>
          </cell>
        </row>
        <row r="8873">
          <cell r="G8873">
            <v>135691</v>
          </cell>
          <cell r="H8873">
            <v>6352</v>
          </cell>
        </row>
        <row r="8874">
          <cell r="G8874">
            <v>135691</v>
          </cell>
          <cell r="H8874">
            <v>6352</v>
          </cell>
        </row>
        <row r="8875">
          <cell r="G8875">
            <v>135691</v>
          </cell>
          <cell r="H8875">
            <v>6352</v>
          </cell>
        </row>
        <row r="8876">
          <cell r="G8876">
            <v>135691</v>
          </cell>
          <cell r="H8876">
            <v>6352</v>
          </cell>
        </row>
        <row r="8877">
          <cell r="G8877">
            <v>135691</v>
          </cell>
          <cell r="H8877">
            <v>6352</v>
          </cell>
        </row>
        <row r="8878">
          <cell r="G8878">
            <v>135691</v>
          </cell>
          <cell r="H8878">
            <v>6352</v>
          </cell>
        </row>
        <row r="8879">
          <cell r="G8879">
            <v>135691</v>
          </cell>
          <cell r="H8879">
            <v>6352</v>
          </cell>
        </row>
        <row r="8880">
          <cell r="G8880">
            <v>135691</v>
          </cell>
          <cell r="H8880">
            <v>6352</v>
          </cell>
        </row>
        <row r="8881">
          <cell r="G8881">
            <v>135691</v>
          </cell>
          <cell r="H8881">
            <v>6352</v>
          </cell>
        </row>
        <row r="8882">
          <cell r="G8882">
            <v>135691</v>
          </cell>
          <cell r="H8882">
            <v>6352</v>
          </cell>
        </row>
        <row r="8883">
          <cell r="G8883">
            <v>135691</v>
          </cell>
          <cell r="H8883">
            <v>6352</v>
          </cell>
        </row>
        <row r="8884">
          <cell r="G8884">
            <v>135691</v>
          </cell>
          <cell r="H8884">
            <v>6352</v>
          </cell>
        </row>
        <row r="8885">
          <cell r="G8885">
            <v>135691</v>
          </cell>
          <cell r="H8885">
            <v>6352</v>
          </cell>
        </row>
        <row r="8886">
          <cell r="G8886">
            <v>135691</v>
          </cell>
          <cell r="H8886">
            <v>6352</v>
          </cell>
        </row>
        <row r="8887">
          <cell r="G8887">
            <v>135691</v>
          </cell>
          <cell r="H8887">
            <v>6352</v>
          </cell>
        </row>
        <row r="8888">
          <cell r="G8888">
            <v>135691</v>
          </cell>
          <cell r="H8888">
            <v>6352</v>
          </cell>
        </row>
        <row r="8889">
          <cell r="G8889">
            <v>135691</v>
          </cell>
          <cell r="H8889">
            <v>6352</v>
          </cell>
        </row>
        <row r="8890">
          <cell r="G8890">
            <v>135691</v>
          </cell>
          <cell r="H8890">
            <v>6352</v>
          </cell>
        </row>
        <row r="8891">
          <cell r="G8891">
            <v>135691</v>
          </cell>
          <cell r="H8891">
            <v>6352</v>
          </cell>
        </row>
        <row r="8892">
          <cell r="G8892">
            <v>135691</v>
          </cell>
          <cell r="H8892">
            <v>6352</v>
          </cell>
        </row>
        <row r="8893">
          <cell r="G8893">
            <v>135691</v>
          </cell>
          <cell r="H8893">
            <v>6352</v>
          </cell>
        </row>
        <row r="8894">
          <cell r="G8894">
            <v>135691</v>
          </cell>
          <cell r="H8894">
            <v>6352</v>
          </cell>
        </row>
        <row r="8895">
          <cell r="G8895">
            <v>135691</v>
          </cell>
          <cell r="H8895">
            <v>6352</v>
          </cell>
        </row>
        <row r="8896">
          <cell r="G8896">
            <v>135691</v>
          </cell>
          <cell r="H8896">
            <v>6352</v>
          </cell>
        </row>
        <row r="8897">
          <cell r="G8897">
            <v>135691</v>
          </cell>
          <cell r="H8897">
            <v>6352</v>
          </cell>
        </row>
        <row r="8898">
          <cell r="G8898">
            <v>135691</v>
          </cell>
          <cell r="H8898">
            <v>6352</v>
          </cell>
        </row>
        <row r="8899">
          <cell r="G8899">
            <v>135691</v>
          </cell>
          <cell r="H8899">
            <v>6352</v>
          </cell>
        </row>
        <row r="8900">
          <cell r="G8900">
            <v>135691</v>
          </cell>
          <cell r="H8900">
            <v>6352</v>
          </cell>
        </row>
        <row r="8901">
          <cell r="G8901">
            <v>135691</v>
          </cell>
          <cell r="H8901">
            <v>6352</v>
          </cell>
        </row>
        <row r="8902">
          <cell r="G8902">
            <v>135691</v>
          </cell>
          <cell r="H8902">
            <v>6352</v>
          </cell>
        </row>
        <row r="8903">
          <cell r="G8903">
            <v>135691</v>
          </cell>
          <cell r="H8903">
            <v>6352</v>
          </cell>
        </row>
        <row r="8904">
          <cell r="G8904">
            <v>135691</v>
          </cell>
          <cell r="H8904">
            <v>6352</v>
          </cell>
        </row>
        <row r="8905">
          <cell r="G8905">
            <v>135691</v>
          </cell>
          <cell r="H8905">
            <v>6352</v>
          </cell>
        </row>
        <row r="8906">
          <cell r="G8906">
            <v>135691</v>
          </cell>
          <cell r="H8906">
            <v>6352</v>
          </cell>
        </row>
        <row r="8907">
          <cell r="G8907">
            <v>135691</v>
          </cell>
          <cell r="H8907">
            <v>6352</v>
          </cell>
        </row>
        <row r="8908">
          <cell r="G8908">
            <v>135691</v>
          </cell>
          <cell r="H8908">
            <v>6352</v>
          </cell>
        </row>
        <row r="8909">
          <cell r="G8909">
            <v>135691</v>
          </cell>
          <cell r="H8909">
            <v>6352</v>
          </cell>
        </row>
        <row r="8910">
          <cell r="G8910">
            <v>135691</v>
          </cell>
          <cell r="H8910">
            <v>6352</v>
          </cell>
        </row>
        <row r="8911">
          <cell r="G8911">
            <v>135691</v>
          </cell>
          <cell r="H8911">
            <v>6352</v>
          </cell>
        </row>
        <row r="8912">
          <cell r="G8912">
            <v>135691</v>
          </cell>
          <cell r="H8912">
            <v>6352</v>
          </cell>
        </row>
        <row r="8913">
          <cell r="G8913">
            <v>135691</v>
          </cell>
          <cell r="H8913">
            <v>6352</v>
          </cell>
        </row>
        <row r="8914">
          <cell r="G8914">
            <v>135691</v>
          </cell>
          <cell r="H8914">
            <v>6352</v>
          </cell>
        </row>
        <row r="8915">
          <cell r="G8915">
            <v>135691</v>
          </cell>
          <cell r="H8915">
            <v>6352</v>
          </cell>
        </row>
        <row r="8916">
          <cell r="G8916">
            <v>135691</v>
          </cell>
          <cell r="H8916">
            <v>6352</v>
          </cell>
        </row>
        <row r="8917">
          <cell r="G8917">
            <v>135691</v>
          </cell>
          <cell r="H8917">
            <v>6352</v>
          </cell>
        </row>
        <row r="8918">
          <cell r="G8918">
            <v>135691</v>
          </cell>
          <cell r="H8918">
            <v>6352</v>
          </cell>
        </row>
        <row r="8919">
          <cell r="G8919">
            <v>135691</v>
          </cell>
          <cell r="H8919">
            <v>6352</v>
          </cell>
        </row>
        <row r="8920">
          <cell r="G8920">
            <v>135691</v>
          </cell>
          <cell r="H8920">
            <v>6352</v>
          </cell>
        </row>
        <row r="8921">
          <cell r="G8921">
            <v>135691</v>
          </cell>
          <cell r="H8921">
            <v>6352</v>
          </cell>
        </row>
        <row r="8922">
          <cell r="G8922">
            <v>135691</v>
          </cell>
          <cell r="H8922">
            <v>6352</v>
          </cell>
        </row>
        <row r="8923">
          <cell r="G8923">
            <v>135691</v>
          </cell>
          <cell r="H8923">
            <v>6352</v>
          </cell>
        </row>
        <row r="8924">
          <cell r="G8924">
            <v>135691</v>
          </cell>
          <cell r="H8924">
            <v>6352</v>
          </cell>
        </row>
        <row r="8925">
          <cell r="G8925">
            <v>135691</v>
          </cell>
          <cell r="H8925">
            <v>6352</v>
          </cell>
        </row>
        <row r="8926">
          <cell r="G8926">
            <v>135691</v>
          </cell>
          <cell r="H8926">
            <v>6352</v>
          </cell>
        </row>
        <row r="8927">
          <cell r="G8927">
            <v>135691</v>
          </cell>
          <cell r="H8927">
            <v>6352</v>
          </cell>
        </row>
        <row r="8928">
          <cell r="G8928">
            <v>135691</v>
          </cell>
          <cell r="H8928">
            <v>6352</v>
          </cell>
        </row>
        <row r="8929">
          <cell r="G8929">
            <v>135691</v>
          </cell>
          <cell r="H8929">
            <v>6352</v>
          </cell>
        </row>
        <row r="8930">
          <cell r="G8930">
            <v>135691</v>
          </cell>
          <cell r="H8930">
            <v>6352</v>
          </cell>
        </row>
        <row r="8931">
          <cell r="G8931">
            <v>135691</v>
          </cell>
          <cell r="H8931">
            <v>6352</v>
          </cell>
        </row>
        <row r="8932">
          <cell r="G8932">
            <v>135691</v>
          </cell>
          <cell r="H8932">
            <v>6352</v>
          </cell>
        </row>
        <row r="8933">
          <cell r="G8933">
            <v>135691</v>
          </cell>
          <cell r="H8933">
            <v>6352</v>
          </cell>
        </row>
        <row r="8934">
          <cell r="G8934">
            <v>135691</v>
          </cell>
          <cell r="H8934">
            <v>6352</v>
          </cell>
        </row>
        <row r="8935">
          <cell r="G8935">
            <v>135691</v>
          </cell>
          <cell r="H8935">
            <v>6352</v>
          </cell>
        </row>
        <row r="8936">
          <cell r="G8936">
            <v>135691</v>
          </cell>
          <cell r="H8936">
            <v>6352</v>
          </cell>
        </row>
        <row r="8937">
          <cell r="G8937">
            <v>135691</v>
          </cell>
          <cell r="H8937">
            <v>6352</v>
          </cell>
        </row>
        <row r="8938">
          <cell r="G8938">
            <v>135691</v>
          </cell>
          <cell r="H8938">
            <v>6352</v>
          </cell>
        </row>
        <row r="8939">
          <cell r="G8939">
            <v>135691</v>
          </cell>
          <cell r="H8939">
            <v>6352</v>
          </cell>
        </row>
        <row r="8940">
          <cell r="G8940">
            <v>135691</v>
          </cell>
          <cell r="H8940">
            <v>6352</v>
          </cell>
        </row>
        <row r="8941">
          <cell r="G8941">
            <v>135691</v>
          </cell>
          <cell r="H8941">
            <v>6352</v>
          </cell>
        </row>
        <row r="8942">
          <cell r="G8942">
            <v>135691</v>
          </cell>
          <cell r="H8942">
            <v>6352</v>
          </cell>
        </row>
        <row r="8943">
          <cell r="G8943">
            <v>135691</v>
          </cell>
          <cell r="H8943">
            <v>6352</v>
          </cell>
        </row>
        <row r="8944">
          <cell r="G8944">
            <v>135691</v>
          </cell>
          <cell r="H8944">
            <v>6352</v>
          </cell>
        </row>
        <row r="8945">
          <cell r="G8945">
            <v>135691</v>
          </cell>
          <cell r="H8945">
            <v>6352</v>
          </cell>
        </row>
        <row r="8946">
          <cell r="G8946">
            <v>135691</v>
          </cell>
          <cell r="H8946">
            <v>6352</v>
          </cell>
        </row>
        <row r="8947">
          <cell r="G8947">
            <v>135691</v>
          </cell>
          <cell r="H8947">
            <v>6352</v>
          </cell>
        </row>
        <row r="8948">
          <cell r="G8948">
            <v>135691</v>
          </cell>
          <cell r="H8948">
            <v>6352</v>
          </cell>
        </row>
        <row r="8949">
          <cell r="G8949">
            <v>135691</v>
          </cell>
          <cell r="H8949">
            <v>6352</v>
          </cell>
        </row>
        <row r="8950">
          <cell r="G8950">
            <v>135691</v>
          </cell>
          <cell r="H8950">
            <v>6352</v>
          </cell>
        </row>
        <row r="8951">
          <cell r="G8951">
            <v>135691</v>
          </cell>
          <cell r="H8951">
            <v>6352</v>
          </cell>
        </row>
        <row r="8952">
          <cell r="G8952">
            <v>135691</v>
          </cell>
          <cell r="H8952">
            <v>6352</v>
          </cell>
        </row>
        <row r="8953">
          <cell r="G8953">
            <v>135691</v>
          </cell>
          <cell r="H8953">
            <v>6352</v>
          </cell>
        </row>
        <row r="8954">
          <cell r="G8954">
            <v>135691</v>
          </cell>
          <cell r="H8954">
            <v>6352</v>
          </cell>
        </row>
        <row r="8955">
          <cell r="G8955">
            <v>135691</v>
          </cell>
          <cell r="H8955">
            <v>6352</v>
          </cell>
        </row>
        <row r="8956">
          <cell r="G8956">
            <v>135691</v>
          </cell>
          <cell r="H8956">
            <v>6352</v>
          </cell>
        </row>
        <row r="8957">
          <cell r="G8957">
            <v>135691</v>
          </cell>
          <cell r="H8957">
            <v>6352</v>
          </cell>
        </row>
        <row r="8958">
          <cell r="G8958">
            <v>135691</v>
          </cell>
          <cell r="H8958">
            <v>6352</v>
          </cell>
        </row>
        <row r="8959">
          <cell r="G8959">
            <v>135691</v>
          </cell>
          <cell r="H8959">
            <v>6352</v>
          </cell>
        </row>
        <row r="8960">
          <cell r="G8960">
            <v>135691</v>
          </cell>
          <cell r="H8960">
            <v>6352</v>
          </cell>
        </row>
        <row r="8961">
          <cell r="G8961">
            <v>135691</v>
          </cell>
          <cell r="H8961">
            <v>6352</v>
          </cell>
        </row>
        <row r="8962">
          <cell r="G8962">
            <v>135691</v>
          </cell>
          <cell r="H8962">
            <v>6352</v>
          </cell>
        </row>
        <row r="8963">
          <cell r="G8963">
            <v>135691</v>
          </cell>
          <cell r="H8963">
            <v>6352</v>
          </cell>
        </row>
        <row r="8964">
          <cell r="G8964">
            <v>135691</v>
          </cell>
          <cell r="H8964">
            <v>6352</v>
          </cell>
        </row>
        <row r="8965">
          <cell r="G8965">
            <v>135691</v>
          </cell>
          <cell r="H8965">
            <v>6352</v>
          </cell>
        </row>
        <row r="8966">
          <cell r="G8966">
            <v>135691</v>
          </cell>
          <cell r="H8966">
            <v>6352</v>
          </cell>
        </row>
        <row r="8967">
          <cell r="G8967">
            <v>135691</v>
          </cell>
          <cell r="H8967">
            <v>6352</v>
          </cell>
        </row>
        <row r="8968">
          <cell r="G8968">
            <v>135691</v>
          </cell>
          <cell r="H8968">
            <v>6352</v>
          </cell>
        </row>
        <row r="8969">
          <cell r="G8969">
            <v>135691</v>
          </cell>
          <cell r="H8969">
            <v>6352</v>
          </cell>
        </row>
        <row r="8970">
          <cell r="G8970">
            <v>135691</v>
          </cell>
          <cell r="H8970">
            <v>6352</v>
          </cell>
        </row>
        <row r="8971">
          <cell r="G8971">
            <v>135691</v>
          </cell>
          <cell r="H8971">
            <v>6352</v>
          </cell>
        </row>
        <row r="8972">
          <cell r="G8972">
            <v>135691</v>
          </cell>
          <cell r="H8972">
            <v>6352</v>
          </cell>
        </row>
        <row r="8973">
          <cell r="G8973">
            <v>135691</v>
          </cell>
          <cell r="H8973">
            <v>6352</v>
          </cell>
        </row>
        <row r="8974">
          <cell r="G8974">
            <v>135691</v>
          </cell>
          <cell r="H8974">
            <v>6352</v>
          </cell>
        </row>
        <row r="8975">
          <cell r="G8975">
            <v>135691</v>
          </cell>
          <cell r="H8975">
            <v>6352</v>
          </cell>
        </row>
        <row r="8976">
          <cell r="G8976">
            <v>135691</v>
          </cell>
          <cell r="H8976">
            <v>6352</v>
          </cell>
        </row>
        <row r="8977">
          <cell r="G8977">
            <v>135691</v>
          </cell>
          <cell r="H8977">
            <v>6352</v>
          </cell>
        </row>
        <row r="8978">
          <cell r="G8978">
            <v>135691</v>
          </cell>
          <cell r="H8978">
            <v>6352</v>
          </cell>
        </row>
        <row r="8979">
          <cell r="G8979">
            <v>135691</v>
          </cell>
          <cell r="H8979">
            <v>6352</v>
          </cell>
        </row>
        <row r="8980">
          <cell r="G8980">
            <v>135691</v>
          </cell>
          <cell r="H8980">
            <v>6352</v>
          </cell>
        </row>
        <row r="8981">
          <cell r="G8981">
            <v>135691</v>
          </cell>
          <cell r="H8981">
            <v>6352</v>
          </cell>
        </row>
        <row r="8982">
          <cell r="G8982">
            <v>135691</v>
          </cell>
          <cell r="H8982">
            <v>6352</v>
          </cell>
        </row>
        <row r="8983">
          <cell r="G8983">
            <v>135691</v>
          </cell>
          <cell r="H8983">
            <v>6352</v>
          </cell>
        </row>
        <row r="8984">
          <cell r="G8984">
            <v>135691</v>
          </cell>
          <cell r="H8984">
            <v>6352</v>
          </cell>
        </row>
        <row r="8985">
          <cell r="G8985">
            <v>135691</v>
          </cell>
          <cell r="H8985">
            <v>6352</v>
          </cell>
        </row>
        <row r="8986">
          <cell r="G8986">
            <v>135691</v>
          </cell>
          <cell r="H8986">
            <v>6352</v>
          </cell>
        </row>
        <row r="8987">
          <cell r="G8987">
            <v>135691</v>
          </cell>
          <cell r="H8987">
            <v>6352</v>
          </cell>
        </row>
        <row r="8988">
          <cell r="G8988">
            <v>135691</v>
          </cell>
          <cell r="H8988">
            <v>6352</v>
          </cell>
        </row>
        <row r="8989">
          <cell r="G8989">
            <v>135691</v>
          </cell>
          <cell r="H8989">
            <v>6352</v>
          </cell>
        </row>
        <row r="8990">
          <cell r="G8990">
            <v>135691</v>
          </cell>
          <cell r="H8990">
            <v>6352</v>
          </cell>
        </row>
        <row r="8991">
          <cell r="G8991">
            <v>135691</v>
          </cell>
          <cell r="H8991">
            <v>6352</v>
          </cell>
        </row>
        <row r="8992">
          <cell r="G8992">
            <v>135691</v>
          </cell>
          <cell r="H8992">
            <v>6352</v>
          </cell>
        </row>
        <row r="8993">
          <cell r="G8993">
            <v>135691</v>
          </cell>
          <cell r="H8993">
            <v>6352</v>
          </cell>
        </row>
        <row r="8994">
          <cell r="G8994">
            <v>135691</v>
          </cell>
          <cell r="H8994">
            <v>6352</v>
          </cell>
        </row>
        <row r="8995">
          <cell r="G8995">
            <v>135691</v>
          </cell>
          <cell r="H8995">
            <v>6352</v>
          </cell>
        </row>
        <row r="8996">
          <cell r="G8996">
            <v>135691</v>
          </cell>
          <cell r="H8996">
            <v>6352</v>
          </cell>
        </row>
        <row r="8997">
          <cell r="G8997">
            <v>135691</v>
          </cell>
          <cell r="H8997">
            <v>6352</v>
          </cell>
        </row>
        <row r="8998">
          <cell r="G8998">
            <v>135691</v>
          </cell>
          <cell r="H8998">
            <v>6352</v>
          </cell>
        </row>
        <row r="8999">
          <cell r="G8999">
            <v>135691</v>
          </cell>
          <cell r="H8999">
            <v>6352</v>
          </cell>
        </row>
        <row r="9000">
          <cell r="G9000">
            <v>135691</v>
          </cell>
          <cell r="H9000">
            <v>6352</v>
          </cell>
        </row>
        <row r="9001">
          <cell r="G9001">
            <v>135691</v>
          </cell>
          <cell r="H9001">
            <v>6352</v>
          </cell>
        </row>
        <row r="9002">
          <cell r="G9002">
            <v>135691</v>
          </cell>
          <cell r="H9002">
            <v>6352</v>
          </cell>
        </row>
        <row r="9003">
          <cell r="G9003">
            <v>135691</v>
          </cell>
          <cell r="H9003">
            <v>6352</v>
          </cell>
        </row>
        <row r="9004">
          <cell r="G9004">
            <v>135691</v>
          </cell>
          <cell r="H9004">
            <v>6352</v>
          </cell>
        </row>
        <row r="9005">
          <cell r="G9005">
            <v>135691</v>
          </cell>
          <cell r="H9005">
            <v>6352</v>
          </cell>
        </row>
        <row r="9006">
          <cell r="G9006">
            <v>135691</v>
          </cell>
          <cell r="H9006">
            <v>6352</v>
          </cell>
        </row>
        <row r="9007">
          <cell r="G9007">
            <v>135691</v>
          </cell>
          <cell r="H9007">
            <v>6352</v>
          </cell>
        </row>
        <row r="9008">
          <cell r="G9008">
            <v>135691</v>
          </cell>
          <cell r="H9008">
            <v>6352</v>
          </cell>
        </row>
        <row r="9009">
          <cell r="G9009">
            <v>135691</v>
          </cell>
          <cell r="H9009">
            <v>6352</v>
          </cell>
        </row>
        <row r="9010">
          <cell r="G9010">
            <v>135691</v>
          </cell>
          <cell r="H9010">
            <v>6352</v>
          </cell>
        </row>
        <row r="9011">
          <cell r="G9011">
            <v>135691</v>
          </cell>
          <cell r="H9011">
            <v>6352</v>
          </cell>
        </row>
        <row r="9012">
          <cell r="G9012">
            <v>135691</v>
          </cell>
          <cell r="H9012">
            <v>6352</v>
          </cell>
        </row>
        <row r="9013">
          <cell r="G9013">
            <v>135691</v>
          </cell>
          <cell r="H9013">
            <v>6352</v>
          </cell>
        </row>
        <row r="9014">
          <cell r="G9014">
            <v>135691</v>
          </cell>
          <cell r="H9014">
            <v>6352</v>
          </cell>
        </row>
        <row r="9015">
          <cell r="G9015">
            <v>135691</v>
          </cell>
          <cell r="H9015">
            <v>6352</v>
          </cell>
        </row>
        <row r="9016">
          <cell r="G9016">
            <v>135691</v>
          </cell>
          <cell r="H9016">
            <v>6352</v>
          </cell>
        </row>
        <row r="9017">
          <cell r="G9017">
            <v>135691</v>
          </cell>
          <cell r="H9017">
            <v>6352</v>
          </cell>
        </row>
        <row r="9018">
          <cell r="G9018">
            <v>135691</v>
          </cell>
          <cell r="H9018">
            <v>6352</v>
          </cell>
        </row>
        <row r="9019">
          <cell r="G9019">
            <v>135691</v>
          </cell>
          <cell r="H9019">
            <v>6352</v>
          </cell>
        </row>
        <row r="9020">
          <cell r="G9020">
            <v>135691</v>
          </cell>
          <cell r="H9020">
            <v>6352</v>
          </cell>
        </row>
        <row r="9021">
          <cell r="G9021">
            <v>135691</v>
          </cell>
          <cell r="H9021">
            <v>6352</v>
          </cell>
        </row>
        <row r="9022">
          <cell r="G9022">
            <v>135691</v>
          </cell>
          <cell r="H9022">
            <v>6352</v>
          </cell>
        </row>
        <row r="9023">
          <cell r="G9023">
            <v>135691</v>
          </cell>
          <cell r="H9023">
            <v>6352</v>
          </cell>
        </row>
        <row r="9024">
          <cell r="G9024">
            <v>135691</v>
          </cell>
          <cell r="H9024">
            <v>6352</v>
          </cell>
        </row>
        <row r="9025">
          <cell r="G9025">
            <v>135691</v>
          </cell>
          <cell r="H9025">
            <v>6352</v>
          </cell>
        </row>
        <row r="9026">
          <cell r="G9026">
            <v>135691</v>
          </cell>
          <cell r="H9026">
            <v>6352</v>
          </cell>
        </row>
        <row r="9027">
          <cell r="G9027">
            <v>135690</v>
          </cell>
          <cell r="H9027">
            <v>6353</v>
          </cell>
        </row>
        <row r="9028">
          <cell r="G9028">
            <v>135690</v>
          </cell>
          <cell r="H9028">
            <v>6353</v>
          </cell>
        </row>
        <row r="9029">
          <cell r="G9029">
            <v>135690</v>
          </cell>
          <cell r="H9029">
            <v>6353</v>
          </cell>
        </row>
        <row r="9030">
          <cell r="G9030">
            <v>135690</v>
          </cell>
          <cell r="H9030">
            <v>6353</v>
          </cell>
        </row>
        <row r="9031">
          <cell r="G9031">
            <v>135690</v>
          </cell>
          <cell r="H9031">
            <v>6353</v>
          </cell>
        </row>
        <row r="9032">
          <cell r="G9032">
            <v>135690</v>
          </cell>
          <cell r="H9032">
            <v>6353</v>
          </cell>
        </row>
        <row r="9033">
          <cell r="G9033">
            <v>135690</v>
          </cell>
          <cell r="H9033">
            <v>6353</v>
          </cell>
        </row>
        <row r="9034">
          <cell r="G9034">
            <v>135690</v>
          </cell>
          <cell r="H9034">
            <v>6353</v>
          </cell>
        </row>
        <row r="9035">
          <cell r="G9035">
            <v>135690</v>
          </cell>
          <cell r="H9035">
            <v>6353</v>
          </cell>
        </row>
        <row r="9036">
          <cell r="G9036">
            <v>135690</v>
          </cell>
          <cell r="H9036">
            <v>6353</v>
          </cell>
        </row>
        <row r="9037">
          <cell r="G9037">
            <v>135690</v>
          </cell>
          <cell r="H9037">
            <v>6353</v>
          </cell>
        </row>
        <row r="9038">
          <cell r="G9038">
            <v>135690</v>
          </cell>
          <cell r="H9038">
            <v>6353</v>
          </cell>
        </row>
        <row r="9039">
          <cell r="G9039">
            <v>135690</v>
          </cell>
          <cell r="H9039">
            <v>6353</v>
          </cell>
        </row>
        <row r="9040">
          <cell r="G9040">
            <v>135690</v>
          </cell>
          <cell r="H9040">
            <v>6353</v>
          </cell>
        </row>
        <row r="9041">
          <cell r="G9041">
            <v>135690</v>
          </cell>
          <cell r="H9041">
            <v>6353</v>
          </cell>
        </row>
        <row r="9042">
          <cell r="G9042">
            <v>135690</v>
          </cell>
          <cell r="H9042">
            <v>6353</v>
          </cell>
        </row>
        <row r="9043">
          <cell r="G9043">
            <v>135690</v>
          </cell>
          <cell r="H9043">
            <v>6353</v>
          </cell>
        </row>
        <row r="9044">
          <cell r="G9044">
            <v>135690</v>
          </cell>
          <cell r="H9044">
            <v>6353</v>
          </cell>
        </row>
        <row r="9045">
          <cell r="G9045">
            <v>135690</v>
          </cell>
          <cell r="H9045">
            <v>6353</v>
          </cell>
        </row>
        <row r="9046">
          <cell r="G9046">
            <v>135690</v>
          </cell>
          <cell r="H9046">
            <v>6353</v>
          </cell>
        </row>
        <row r="9047">
          <cell r="G9047">
            <v>135690</v>
          </cell>
          <cell r="H9047">
            <v>6353</v>
          </cell>
        </row>
        <row r="9048">
          <cell r="G9048">
            <v>135690</v>
          </cell>
          <cell r="H9048">
            <v>6353</v>
          </cell>
        </row>
        <row r="9049">
          <cell r="G9049">
            <v>135690</v>
          </cell>
          <cell r="H9049">
            <v>6353</v>
          </cell>
        </row>
        <row r="9050">
          <cell r="G9050">
            <v>135690</v>
          </cell>
          <cell r="H9050">
            <v>6353</v>
          </cell>
        </row>
        <row r="9051">
          <cell r="G9051">
            <v>135690</v>
          </cell>
          <cell r="H9051">
            <v>6353</v>
          </cell>
        </row>
        <row r="9052">
          <cell r="G9052">
            <v>135690</v>
          </cell>
          <cell r="H9052">
            <v>6353</v>
          </cell>
        </row>
        <row r="9053">
          <cell r="G9053">
            <v>135690</v>
          </cell>
          <cell r="H9053">
            <v>6353</v>
          </cell>
        </row>
        <row r="9054">
          <cell r="G9054">
            <v>135690</v>
          </cell>
          <cell r="H9054">
            <v>6353</v>
          </cell>
        </row>
        <row r="9055">
          <cell r="G9055">
            <v>135690</v>
          </cell>
          <cell r="H9055">
            <v>6353</v>
          </cell>
        </row>
        <row r="9056">
          <cell r="G9056">
            <v>135690</v>
          </cell>
          <cell r="H9056">
            <v>6353</v>
          </cell>
        </row>
        <row r="9057">
          <cell r="G9057">
            <v>135690</v>
          </cell>
          <cell r="H9057">
            <v>6353</v>
          </cell>
        </row>
        <row r="9058">
          <cell r="G9058">
            <v>135690</v>
          </cell>
          <cell r="H9058">
            <v>6353</v>
          </cell>
        </row>
        <row r="9059">
          <cell r="G9059">
            <v>135690</v>
          </cell>
          <cell r="H9059">
            <v>6353</v>
          </cell>
        </row>
        <row r="9060">
          <cell r="G9060">
            <v>135690</v>
          </cell>
          <cell r="H9060">
            <v>6353</v>
          </cell>
        </row>
        <row r="9061">
          <cell r="G9061">
            <v>135690</v>
          </cell>
          <cell r="H9061">
            <v>6353</v>
          </cell>
        </row>
        <row r="9062">
          <cell r="G9062">
            <v>135690</v>
          </cell>
          <cell r="H9062">
            <v>6353</v>
          </cell>
        </row>
        <row r="9063">
          <cell r="G9063">
            <v>135690</v>
          </cell>
          <cell r="H9063">
            <v>6353</v>
          </cell>
        </row>
        <row r="9064">
          <cell r="G9064">
            <v>135690</v>
          </cell>
          <cell r="H9064">
            <v>6353</v>
          </cell>
        </row>
        <row r="9065">
          <cell r="G9065">
            <v>135690</v>
          </cell>
          <cell r="H9065">
            <v>6353</v>
          </cell>
        </row>
        <row r="9066">
          <cell r="G9066">
            <v>135690</v>
          </cell>
          <cell r="H9066">
            <v>6353</v>
          </cell>
        </row>
        <row r="9067">
          <cell r="G9067">
            <v>135690</v>
          </cell>
          <cell r="H9067">
            <v>6353</v>
          </cell>
        </row>
        <row r="9068">
          <cell r="G9068">
            <v>135690</v>
          </cell>
          <cell r="H9068">
            <v>6353</v>
          </cell>
        </row>
        <row r="9069">
          <cell r="G9069">
            <v>135690</v>
          </cell>
          <cell r="H9069">
            <v>6353</v>
          </cell>
        </row>
        <row r="9070">
          <cell r="G9070">
            <v>135690</v>
          </cell>
          <cell r="H9070">
            <v>6353</v>
          </cell>
        </row>
        <row r="9071">
          <cell r="G9071">
            <v>135690</v>
          </cell>
          <cell r="H9071">
            <v>6353</v>
          </cell>
        </row>
        <row r="9072">
          <cell r="G9072">
            <v>135690</v>
          </cell>
          <cell r="H9072">
            <v>6353</v>
          </cell>
        </row>
        <row r="9073">
          <cell r="G9073">
            <v>135690</v>
          </cell>
          <cell r="H9073">
            <v>6353</v>
          </cell>
        </row>
        <row r="9074">
          <cell r="G9074">
            <v>135690</v>
          </cell>
          <cell r="H9074">
            <v>6353</v>
          </cell>
        </row>
        <row r="9075">
          <cell r="G9075">
            <v>135690</v>
          </cell>
          <cell r="H9075">
            <v>6353</v>
          </cell>
        </row>
        <row r="9076">
          <cell r="G9076">
            <v>135690</v>
          </cell>
          <cell r="H9076">
            <v>6353</v>
          </cell>
        </row>
        <row r="9077">
          <cell r="G9077">
            <v>135690</v>
          </cell>
          <cell r="H9077">
            <v>6353</v>
          </cell>
        </row>
        <row r="9078">
          <cell r="G9078">
            <v>135690</v>
          </cell>
          <cell r="H9078">
            <v>6353</v>
          </cell>
        </row>
        <row r="9079">
          <cell r="G9079">
            <v>135690</v>
          </cell>
          <cell r="H9079">
            <v>6353</v>
          </cell>
        </row>
        <row r="9080">
          <cell r="G9080">
            <v>135690</v>
          </cell>
          <cell r="H9080">
            <v>6353</v>
          </cell>
        </row>
        <row r="9081">
          <cell r="G9081">
            <v>135690</v>
          </cell>
          <cell r="H9081">
            <v>6353</v>
          </cell>
        </row>
        <row r="9082">
          <cell r="G9082">
            <v>135690</v>
          </cell>
          <cell r="H9082">
            <v>6353</v>
          </cell>
        </row>
        <row r="9083">
          <cell r="G9083">
            <v>135690</v>
          </cell>
          <cell r="H9083">
            <v>6353</v>
          </cell>
        </row>
        <row r="9084">
          <cell r="G9084">
            <v>135690</v>
          </cell>
          <cell r="H9084">
            <v>6353</v>
          </cell>
        </row>
        <row r="9085">
          <cell r="G9085">
            <v>135690</v>
          </cell>
          <cell r="H9085">
            <v>6353</v>
          </cell>
        </row>
        <row r="9086">
          <cell r="G9086">
            <v>135690</v>
          </cell>
          <cell r="H9086">
            <v>6353</v>
          </cell>
        </row>
        <row r="9087">
          <cell r="G9087">
            <v>135690</v>
          </cell>
          <cell r="H9087">
            <v>6353</v>
          </cell>
        </row>
        <row r="9088">
          <cell r="G9088">
            <v>135690</v>
          </cell>
          <cell r="H9088">
            <v>6353</v>
          </cell>
        </row>
        <row r="9089">
          <cell r="G9089">
            <v>135690</v>
          </cell>
          <cell r="H9089">
            <v>6353</v>
          </cell>
        </row>
        <row r="9090">
          <cell r="G9090">
            <v>135690</v>
          </cell>
          <cell r="H9090">
            <v>6353</v>
          </cell>
        </row>
        <row r="9091">
          <cell r="G9091">
            <v>135690</v>
          </cell>
          <cell r="H9091">
            <v>6353</v>
          </cell>
        </row>
        <row r="9092">
          <cell r="G9092">
            <v>135690</v>
          </cell>
          <cell r="H9092">
            <v>6353</v>
          </cell>
        </row>
        <row r="9093">
          <cell r="G9093">
            <v>135690</v>
          </cell>
          <cell r="H9093">
            <v>6353</v>
          </cell>
        </row>
        <row r="9094">
          <cell r="G9094">
            <v>135690</v>
          </cell>
          <cell r="H9094">
            <v>6353</v>
          </cell>
        </row>
        <row r="9095">
          <cell r="G9095">
            <v>135690</v>
          </cell>
          <cell r="H9095">
            <v>6353</v>
          </cell>
        </row>
        <row r="9096">
          <cell r="G9096">
            <v>135690</v>
          </cell>
          <cell r="H9096">
            <v>6353</v>
          </cell>
        </row>
        <row r="9097">
          <cell r="G9097">
            <v>135690</v>
          </cell>
          <cell r="H9097">
            <v>6353</v>
          </cell>
        </row>
        <row r="9098">
          <cell r="G9098">
            <v>135690</v>
          </cell>
          <cell r="H9098">
            <v>6353</v>
          </cell>
        </row>
        <row r="9099">
          <cell r="G9099">
            <v>135690</v>
          </cell>
          <cell r="H9099">
            <v>6353</v>
          </cell>
        </row>
        <row r="9100">
          <cell r="G9100">
            <v>135690</v>
          </cell>
          <cell r="H9100">
            <v>6353</v>
          </cell>
        </row>
        <row r="9101">
          <cell r="G9101">
            <v>135690</v>
          </cell>
          <cell r="H9101">
            <v>6353</v>
          </cell>
        </row>
        <row r="9102">
          <cell r="G9102">
            <v>135690</v>
          </cell>
          <cell r="H9102">
            <v>6353</v>
          </cell>
        </row>
        <row r="9103">
          <cell r="G9103">
            <v>135690</v>
          </cell>
          <cell r="H9103">
            <v>6353</v>
          </cell>
        </row>
        <row r="9104">
          <cell r="G9104">
            <v>135690</v>
          </cell>
          <cell r="H9104">
            <v>6353</v>
          </cell>
        </row>
        <row r="9105">
          <cell r="G9105">
            <v>135690</v>
          </cell>
          <cell r="H9105">
            <v>6353</v>
          </cell>
        </row>
        <row r="9106">
          <cell r="G9106">
            <v>135690</v>
          </cell>
          <cell r="H9106">
            <v>6353</v>
          </cell>
        </row>
        <row r="9107">
          <cell r="G9107">
            <v>135690</v>
          </cell>
          <cell r="H9107">
            <v>6353</v>
          </cell>
        </row>
        <row r="9108">
          <cell r="G9108">
            <v>135690</v>
          </cell>
          <cell r="H9108">
            <v>6353</v>
          </cell>
        </row>
        <row r="9109">
          <cell r="G9109">
            <v>135690</v>
          </cell>
          <cell r="H9109">
            <v>6353</v>
          </cell>
        </row>
        <row r="9110">
          <cell r="G9110">
            <v>135690</v>
          </cell>
          <cell r="H9110">
            <v>6353</v>
          </cell>
        </row>
        <row r="9111">
          <cell r="G9111">
            <v>135690</v>
          </cell>
          <cell r="H9111">
            <v>6353</v>
          </cell>
        </row>
        <row r="9112">
          <cell r="G9112">
            <v>135690</v>
          </cell>
          <cell r="H9112">
            <v>6353</v>
          </cell>
        </row>
        <row r="9113">
          <cell r="G9113">
            <v>135690</v>
          </cell>
          <cell r="H9113">
            <v>6353</v>
          </cell>
        </row>
        <row r="9114">
          <cell r="G9114">
            <v>135690</v>
          </cell>
          <cell r="H9114">
            <v>6353</v>
          </cell>
        </row>
        <row r="9115">
          <cell r="G9115">
            <v>135690</v>
          </cell>
          <cell r="H9115">
            <v>6353</v>
          </cell>
        </row>
        <row r="9116">
          <cell r="G9116">
            <v>135690</v>
          </cell>
          <cell r="H9116">
            <v>6353</v>
          </cell>
        </row>
        <row r="9117">
          <cell r="G9117">
            <v>135690</v>
          </cell>
          <cell r="H9117">
            <v>6353</v>
          </cell>
        </row>
        <row r="9118">
          <cell r="G9118">
            <v>135690</v>
          </cell>
          <cell r="H9118">
            <v>6353</v>
          </cell>
        </row>
        <row r="9119">
          <cell r="G9119">
            <v>135690</v>
          </cell>
          <cell r="H9119">
            <v>6353</v>
          </cell>
        </row>
        <row r="9120">
          <cell r="G9120">
            <v>135690</v>
          </cell>
          <cell r="H9120">
            <v>6353</v>
          </cell>
        </row>
        <row r="9121">
          <cell r="G9121">
            <v>135690</v>
          </cell>
          <cell r="H9121">
            <v>6353</v>
          </cell>
        </row>
        <row r="9122">
          <cell r="G9122">
            <v>135690</v>
          </cell>
          <cell r="H9122">
            <v>6353</v>
          </cell>
        </row>
        <row r="9123">
          <cell r="G9123">
            <v>135690</v>
          </cell>
          <cell r="H9123">
            <v>6353</v>
          </cell>
        </row>
        <row r="9124">
          <cell r="G9124">
            <v>135690</v>
          </cell>
          <cell r="H9124">
            <v>6353</v>
          </cell>
        </row>
        <row r="9125">
          <cell r="G9125">
            <v>135690</v>
          </cell>
          <cell r="H9125">
            <v>6353</v>
          </cell>
        </row>
        <row r="9126">
          <cell r="G9126">
            <v>135690</v>
          </cell>
          <cell r="H9126">
            <v>6353</v>
          </cell>
        </row>
        <row r="9127">
          <cell r="G9127">
            <v>135690</v>
          </cell>
          <cell r="H9127">
            <v>6353</v>
          </cell>
        </row>
        <row r="9128">
          <cell r="G9128">
            <v>135690</v>
          </cell>
          <cell r="H9128">
            <v>6353</v>
          </cell>
        </row>
        <row r="9129">
          <cell r="G9129">
            <v>135690</v>
          </cell>
          <cell r="H9129">
            <v>6353</v>
          </cell>
        </row>
        <row r="9130">
          <cell r="G9130">
            <v>135690</v>
          </cell>
          <cell r="H9130">
            <v>6353</v>
          </cell>
        </row>
        <row r="9131">
          <cell r="G9131">
            <v>135690</v>
          </cell>
          <cell r="H9131">
            <v>6353</v>
          </cell>
        </row>
        <row r="9132">
          <cell r="G9132">
            <v>135690</v>
          </cell>
          <cell r="H9132">
            <v>6353</v>
          </cell>
        </row>
        <row r="9133">
          <cell r="G9133">
            <v>135690</v>
          </cell>
          <cell r="H9133">
            <v>6353</v>
          </cell>
        </row>
        <row r="9134">
          <cell r="G9134">
            <v>135690</v>
          </cell>
          <cell r="H9134">
            <v>6353</v>
          </cell>
        </row>
        <row r="9135">
          <cell r="G9135">
            <v>135690</v>
          </cell>
          <cell r="H9135">
            <v>6353</v>
          </cell>
        </row>
        <row r="9136">
          <cell r="G9136">
            <v>135690</v>
          </cell>
          <cell r="H9136">
            <v>6353</v>
          </cell>
        </row>
        <row r="9137">
          <cell r="G9137">
            <v>135690</v>
          </cell>
          <cell r="H9137">
            <v>6353</v>
          </cell>
        </row>
        <row r="9138">
          <cell r="G9138">
            <v>135690</v>
          </cell>
          <cell r="H9138">
            <v>6353</v>
          </cell>
        </row>
        <row r="9139">
          <cell r="G9139">
            <v>135690</v>
          </cell>
          <cell r="H9139">
            <v>6353</v>
          </cell>
        </row>
        <row r="9140">
          <cell r="G9140">
            <v>135690</v>
          </cell>
          <cell r="H9140">
            <v>6353</v>
          </cell>
        </row>
        <row r="9141">
          <cell r="G9141">
            <v>135690</v>
          </cell>
          <cell r="H9141">
            <v>6353</v>
          </cell>
        </row>
        <row r="9142">
          <cell r="G9142">
            <v>135690</v>
          </cell>
          <cell r="H9142">
            <v>6353</v>
          </cell>
        </row>
        <row r="9143">
          <cell r="G9143">
            <v>135690</v>
          </cell>
          <cell r="H9143">
            <v>6353</v>
          </cell>
        </row>
        <row r="9144">
          <cell r="G9144">
            <v>135690</v>
          </cell>
          <cell r="H9144">
            <v>6353</v>
          </cell>
        </row>
        <row r="9145">
          <cell r="G9145">
            <v>135690</v>
          </cell>
          <cell r="H9145">
            <v>6353</v>
          </cell>
        </row>
        <row r="9146">
          <cell r="G9146">
            <v>135690</v>
          </cell>
          <cell r="H9146">
            <v>6353</v>
          </cell>
        </row>
        <row r="9147">
          <cell r="G9147">
            <v>135690</v>
          </cell>
          <cell r="H9147">
            <v>6353</v>
          </cell>
        </row>
        <row r="9148">
          <cell r="G9148">
            <v>135690</v>
          </cell>
          <cell r="H9148">
            <v>6353</v>
          </cell>
        </row>
        <row r="9149">
          <cell r="G9149">
            <v>135690</v>
          </cell>
          <cell r="H9149">
            <v>6353</v>
          </cell>
        </row>
        <row r="9150">
          <cell r="G9150">
            <v>135690</v>
          </cell>
          <cell r="H9150">
            <v>6353</v>
          </cell>
        </row>
        <row r="9151">
          <cell r="G9151">
            <v>135690</v>
          </cell>
          <cell r="H9151">
            <v>6353</v>
          </cell>
        </row>
        <row r="9152">
          <cell r="G9152">
            <v>135690</v>
          </cell>
          <cell r="H9152">
            <v>6353</v>
          </cell>
        </row>
        <row r="9153">
          <cell r="G9153">
            <v>135690</v>
          </cell>
          <cell r="H9153">
            <v>6353</v>
          </cell>
        </row>
        <row r="9154">
          <cell r="G9154">
            <v>135690</v>
          </cell>
          <cell r="H9154">
            <v>6353</v>
          </cell>
        </row>
        <row r="9155">
          <cell r="G9155">
            <v>135690</v>
          </cell>
          <cell r="H9155">
            <v>6353</v>
          </cell>
        </row>
        <row r="9156">
          <cell r="G9156">
            <v>135690</v>
          </cell>
          <cell r="H9156">
            <v>6353</v>
          </cell>
        </row>
        <row r="9157">
          <cell r="G9157">
            <v>135690</v>
          </cell>
          <cell r="H9157">
            <v>6353</v>
          </cell>
        </row>
        <row r="9158">
          <cell r="G9158">
            <v>135690</v>
          </cell>
          <cell r="H9158">
            <v>6353</v>
          </cell>
        </row>
        <row r="9159">
          <cell r="G9159">
            <v>135690</v>
          </cell>
          <cell r="H9159">
            <v>6353</v>
          </cell>
        </row>
        <row r="9160">
          <cell r="G9160">
            <v>135690</v>
          </cell>
          <cell r="H9160">
            <v>6353</v>
          </cell>
        </row>
        <row r="9161">
          <cell r="G9161">
            <v>135690</v>
          </cell>
          <cell r="H9161">
            <v>6353</v>
          </cell>
        </row>
        <row r="9162">
          <cell r="G9162">
            <v>135690</v>
          </cell>
          <cell r="H9162">
            <v>6353</v>
          </cell>
        </row>
        <row r="9163">
          <cell r="G9163">
            <v>135690</v>
          </cell>
          <cell r="H9163">
            <v>6353</v>
          </cell>
        </row>
        <row r="9164">
          <cell r="G9164">
            <v>135690</v>
          </cell>
          <cell r="H9164">
            <v>6353</v>
          </cell>
        </row>
        <row r="9165">
          <cell r="G9165">
            <v>135690</v>
          </cell>
          <cell r="H9165">
            <v>6353</v>
          </cell>
        </row>
        <row r="9166">
          <cell r="G9166">
            <v>135690</v>
          </cell>
          <cell r="H9166">
            <v>6353</v>
          </cell>
        </row>
        <row r="9167">
          <cell r="G9167">
            <v>135690</v>
          </cell>
          <cell r="H9167">
            <v>6353</v>
          </cell>
        </row>
        <row r="9168">
          <cell r="G9168">
            <v>135690</v>
          </cell>
          <cell r="H9168">
            <v>6353</v>
          </cell>
        </row>
        <row r="9169">
          <cell r="G9169">
            <v>135690</v>
          </cell>
          <cell r="H9169">
            <v>6353</v>
          </cell>
        </row>
        <row r="9170">
          <cell r="G9170">
            <v>135690</v>
          </cell>
          <cell r="H9170">
            <v>6353</v>
          </cell>
        </row>
        <row r="9171">
          <cell r="G9171">
            <v>135690</v>
          </cell>
          <cell r="H9171">
            <v>6353</v>
          </cell>
        </row>
        <row r="9172">
          <cell r="G9172">
            <v>135690</v>
          </cell>
          <cell r="H9172">
            <v>6353</v>
          </cell>
        </row>
        <row r="9173">
          <cell r="G9173">
            <v>135690</v>
          </cell>
          <cell r="H9173">
            <v>6353</v>
          </cell>
        </row>
        <row r="9174">
          <cell r="G9174">
            <v>135690</v>
          </cell>
          <cell r="H9174">
            <v>6353</v>
          </cell>
        </row>
        <row r="9175">
          <cell r="G9175">
            <v>135690</v>
          </cell>
          <cell r="H9175">
            <v>6353</v>
          </cell>
        </row>
        <row r="9176">
          <cell r="G9176">
            <v>135690</v>
          </cell>
          <cell r="H9176">
            <v>6353</v>
          </cell>
        </row>
        <row r="9177">
          <cell r="G9177">
            <v>135690</v>
          </cell>
          <cell r="H9177">
            <v>6353</v>
          </cell>
        </row>
        <row r="9178">
          <cell r="G9178">
            <v>135690</v>
          </cell>
          <cell r="H9178">
            <v>6353</v>
          </cell>
        </row>
        <row r="9179">
          <cell r="G9179">
            <v>135690</v>
          </cell>
          <cell r="H9179">
            <v>6353</v>
          </cell>
        </row>
        <row r="9180">
          <cell r="G9180">
            <v>135690</v>
          </cell>
          <cell r="H9180">
            <v>6353</v>
          </cell>
        </row>
        <row r="9181">
          <cell r="G9181">
            <v>135690</v>
          </cell>
          <cell r="H9181">
            <v>6353</v>
          </cell>
        </row>
        <row r="9182">
          <cell r="G9182">
            <v>135690</v>
          </cell>
          <cell r="H9182">
            <v>6353</v>
          </cell>
        </row>
        <row r="9183">
          <cell r="G9183">
            <v>135690</v>
          </cell>
          <cell r="H9183">
            <v>6353</v>
          </cell>
        </row>
        <row r="9184">
          <cell r="G9184">
            <v>135690</v>
          </cell>
          <cell r="H9184">
            <v>6353</v>
          </cell>
        </row>
        <row r="9185">
          <cell r="G9185">
            <v>135690</v>
          </cell>
          <cell r="H9185">
            <v>6353</v>
          </cell>
        </row>
        <row r="9186">
          <cell r="G9186">
            <v>135690</v>
          </cell>
          <cell r="H9186">
            <v>6353</v>
          </cell>
        </row>
        <row r="9187">
          <cell r="G9187">
            <v>135690</v>
          </cell>
          <cell r="H9187">
            <v>6353</v>
          </cell>
        </row>
        <row r="9188">
          <cell r="G9188">
            <v>135690</v>
          </cell>
          <cell r="H9188">
            <v>6353</v>
          </cell>
        </row>
        <row r="9189">
          <cell r="G9189">
            <v>135690</v>
          </cell>
          <cell r="H9189">
            <v>6353</v>
          </cell>
        </row>
        <row r="9190">
          <cell r="G9190">
            <v>135690</v>
          </cell>
          <cell r="H9190">
            <v>6353</v>
          </cell>
        </row>
        <row r="9191">
          <cell r="G9191">
            <v>135692</v>
          </cell>
          <cell r="H9191">
            <v>6411</v>
          </cell>
        </row>
        <row r="9192">
          <cell r="G9192">
            <v>135692</v>
          </cell>
          <cell r="H9192">
            <v>6411</v>
          </cell>
        </row>
        <row r="9193">
          <cell r="G9193">
            <v>135692</v>
          </cell>
          <cell r="H9193">
            <v>6411</v>
          </cell>
        </row>
        <row r="9194">
          <cell r="G9194">
            <v>135692</v>
          </cell>
          <cell r="H9194">
            <v>6411</v>
          </cell>
        </row>
        <row r="9195">
          <cell r="G9195">
            <v>135692</v>
          </cell>
          <cell r="H9195">
            <v>6411</v>
          </cell>
        </row>
        <row r="9196">
          <cell r="G9196">
            <v>135692</v>
          </cell>
          <cell r="H9196">
            <v>6411</v>
          </cell>
        </row>
        <row r="9197">
          <cell r="G9197">
            <v>135692</v>
          </cell>
          <cell r="H9197">
            <v>6411</v>
          </cell>
        </row>
        <row r="9198">
          <cell r="G9198">
            <v>135692</v>
          </cell>
          <cell r="H9198">
            <v>6411</v>
          </cell>
        </row>
        <row r="9199">
          <cell r="G9199">
            <v>135692</v>
          </cell>
          <cell r="H9199">
            <v>6411</v>
          </cell>
        </row>
        <row r="9200">
          <cell r="G9200">
            <v>135692</v>
          </cell>
          <cell r="H9200">
            <v>6411</v>
          </cell>
        </row>
        <row r="9201">
          <cell r="G9201">
            <v>135692</v>
          </cell>
          <cell r="H9201">
            <v>6411</v>
          </cell>
        </row>
        <row r="9202">
          <cell r="G9202">
            <v>135692</v>
          </cell>
          <cell r="H9202">
            <v>6411</v>
          </cell>
        </row>
        <row r="9203">
          <cell r="G9203">
            <v>135692</v>
          </cell>
          <cell r="H9203">
            <v>6411</v>
          </cell>
        </row>
        <row r="9204">
          <cell r="G9204">
            <v>135692</v>
          </cell>
          <cell r="H9204">
            <v>6411</v>
          </cell>
        </row>
        <row r="9205">
          <cell r="G9205">
            <v>135692</v>
          </cell>
          <cell r="H9205">
            <v>6411</v>
          </cell>
        </row>
        <row r="9206">
          <cell r="G9206">
            <v>135692</v>
          </cell>
          <cell r="H9206">
            <v>6411</v>
          </cell>
        </row>
        <row r="9207">
          <cell r="G9207">
            <v>135692</v>
          </cell>
          <cell r="H9207">
            <v>6411</v>
          </cell>
        </row>
        <row r="9208">
          <cell r="G9208">
            <v>135692</v>
          </cell>
          <cell r="H9208">
            <v>6411</v>
          </cell>
        </row>
        <row r="9209">
          <cell r="G9209">
            <v>135692</v>
          </cell>
          <cell r="H9209">
            <v>6411</v>
          </cell>
        </row>
        <row r="9210">
          <cell r="G9210">
            <v>135692</v>
          </cell>
          <cell r="H9210">
            <v>6411</v>
          </cell>
        </row>
        <row r="9211">
          <cell r="G9211">
            <v>135692</v>
          </cell>
          <cell r="H9211">
            <v>6411</v>
          </cell>
        </row>
        <row r="9212">
          <cell r="G9212">
            <v>135692</v>
          </cell>
          <cell r="H9212">
            <v>6411</v>
          </cell>
        </row>
        <row r="9213">
          <cell r="G9213">
            <v>135692</v>
          </cell>
          <cell r="H9213">
            <v>6411</v>
          </cell>
        </row>
        <row r="9214">
          <cell r="G9214">
            <v>135692</v>
          </cell>
          <cell r="H9214">
            <v>6411</v>
          </cell>
        </row>
        <row r="9215">
          <cell r="G9215">
            <v>135692</v>
          </cell>
          <cell r="H9215">
            <v>6411</v>
          </cell>
        </row>
        <row r="9216">
          <cell r="G9216">
            <v>135692</v>
          </cell>
          <cell r="H9216">
            <v>6411</v>
          </cell>
        </row>
        <row r="9217">
          <cell r="G9217">
            <v>135692</v>
          </cell>
          <cell r="H9217">
            <v>6411</v>
          </cell>
        </row>
        <row r="9218">
          <cell r="G9218">
            <v>135692</v>
          </cell>
          <cell r="H9218">
            <v>6411</v>
          </cell>
        </row>
        <row r="9219">
          <cell r="G9219">
            <v>135692</v>
          </cell>
          <cell r="H9219">
            <v>6411</v>
          </cell>
        </row>
        <row r="9220">
          <cell r="G9220">
            <v>135692</v>
          </cell>
          <cell r="H9220">
            <v>6411</v>
          </cell>
        </row>
        <row r="9221">
          <cell r="G9221">
            <v>135692</v>
          </cell>
          <cell r="H9221">
            <v>6411</v>
          </cell>
        </row>
        <row r="9222">
          <cell r="G9222">
            <v>135692</v>
          </cell>
          <cell r="H9222">
            <v>6411</v>
          </cell>
        </row>
        <row r="9223">
          <cell r="G9223">
            <v>135692</v>
          </cell>
          <cell r="H9223">
            <v>6411</v>
          </cell>
        </row>
        <row r="9224">
          <cell r="G9224">
            <v>135692</v>
          </cell>
          <cell r="H9224">
            <v>6411</v>
          </cell>
        </row>
        <row r="9225">
          <cell r="G9225">
            <v>135692</v>
          </cell>
          <cell r="H9225">
            <v>6411</v>
          </cell>
        </row>
        <row r="9226">
          <cell r="G9226">
            <v>135692</v>
          </cell>
          <cell r="H9226">
            <v>6411</v>
          </cell>
        </row>
        <row r="9227">
          <cell r="G9227">
            <v>135692</v>
          </cell>
          <cell r="H9227">
            <v>6411</v>
          </cell>
        </row>
        <row r="9228">
          <cell r="G9228">
            <v>135693</v>
          </cell>
          <cell r="H9228">
            <v>6374</v>
          </cell>
        </row>
        <row r="9229">
          <cell r="G9229">
            <v>135693</v>
          </cell>
          <cell r="H9229">
            <v>6374</v>
          </cell>
        </row>
        <row r="9230">
          <cell r="G9230">
            <v>135693</v>
          </cell>
          <cell r="H9230">
            <v>6374</v>
          </cell>
        </row>
        <row r="9231">
          <cell r="G9231">
            <v>135693</v>
          </cell>
          <cell r="H9231">
            <v>6374</v>
          </cell>
        </row>
        <row r="9232">
          <cell r="G9232">
            <v>135693</v>
          </cell>
          <cell r="H9232">
            <v>6374</v>
          </cell>
        </row>
        <row r="9233">
          <cell r="G9233">
            <v>135693</v>
          </cell>
          <cell r="H9233">
            <v>6374</v>
          </cell>
        </row>
        <row r="9234">
          <cell r="G9234">
            <v>135693</v>
          </cell>
          <cell r="H9234">
            <v>6374</v>
          </cell>
        </row>
        <row r="9235">
          <cell r="G9235">
            <v>135693</v>
          </cell>
          <cell r="H9235">
            <v>6374</v>
          </cell>
        </row>
        <row r="9236">
          <cell r="G9236">
            <v>135693</v>
          </cell>
          <cell r="H9236">
            <v>6374</v>
          </cell>
        </row>
        <row r="9237">
          <cell r="G9237">
            <v>135693</v>
          </cell>
          <cell r="H9237">
            <v>6374</v>
          </cell>
        </row>
        <row r="9238">
          <cell r="G9238">
            <v>135693</v>
          </cell>
          <cell r="H9238">
            <v>6374</v>
          </cell>
        </row>
        <row r="9239">
          <cell r="G9239">
            <v>135693</v>
          </cell>
          <cell r="H9239">
            <v>6374</v>
          </cell>
        </row>
        <row r="9240">
          <cell r="G9240">
            <v>135693</v>
          </cell>
          <cell r="H9240">
            <v>6374</v>
          </cell>
        </row>
        <row r="9241">
          <cell r="G9241">
            <v>135693</v>
          </cell>
          <cell r="H9241">
            <v>6374</v>
          </cell>
        </row>
        <row r="9242">
          <cell r="G9242">
            <v>135693</v>
          </cell>
          <cell r="H9242">
            <v>6374</v>
          </cell>
        </row>
        <row r="9243">
          <cell r="G9243">
            <v>135693</v>
          </cell>
          <cell r="H9243">
            <v>6374</v>
          </cell>
        </row>
        <row r="9244">
          <cell r="G9244">
            <v>135693</v>
          </cell>
          <cell r="H9244">
            <v>6374</v>
          </cell>
        </row>
        <row r="9245">
          <cell r="G9245">
            <v>135693</v>
          </cell>
          <cell r="H9245">
            <v>6374</v>
          </cell>
        </row>
        <row r="9246">
          <cell r="G9246">
            <v>135693</v>
          </cell>
          <cell r="H9246">
            <v>6374</v>
          </cell>
        </row>
        <row r="9247">
          <cell r="G9247">
            <v>135693</v>
          </cell>
          <cell r="H9247">
            <v>6374</v>
          </cell>
        </row>
        <row r="9248">
          <cell r="G9248">
            <v>135693</v>
          </cell>
          <cell r="H9248">
            <v>6374</v>
          </cell>
        </row>
        <row r="9249">
          <cell r="G9249">
            <v>135693</v>
          </cell>
          <cell r="H9249">
            <v>6374</v>
          </cell>
        </row>
        <row r="9250">
          <cell r="G9250">
            <v>135693</v>
          </cell>
          <cell r="H9250">
            <v>6374</v>
          </cell>
        </row>
        <row r="9251">
          <cell r="G9251">
            <v>135693</v>
          </cell>
          <cell r="H9251">
            <v>6374</v>
          </cell>
        </row>
        <row r="9252">
          <cell r="G9252">
            <v>135693</v>
          </cell>
          <cell r="H9252">
            <v>6374</v>
          </cell>
        </row>
        <row r="9253">
          <cell r="G9253">
            <v>135693</v>
          </cell>
          <cell r="H9253">
            <v>6374</v>
          </cell>
        </row>
        <row r="9254">
          <cell r="G9254">
            <v>135693</v>
          </cell>
          <cell r="H9254">
            <v>6374</v>
          </cell>
        </row>
        <row r="9255">
          <cell r="G9255">
            <v>135693</v>
          </cell>
          <cell r="H9255">
            <v>6374</v>
          </cell>
        </row>
        <row r="9256">
          <cell r="G9256">
            <v>135693</v>
          </cell>
          <cell r="H9256">
            <v>6374</v>
          </cell>
        </row>
        <row r="9257">
          <cell r="G9257">
            <v>135693</v>
          </cell>
          <cell r="H9257">
            <v>6374</v>
          </cell>
        </row>
        <row r="9258">
          <cell r="G9258">
            <v>135693</v>
          </cell>
          <cell r="H9258">
            <v>6374</v>
          </cell>
        </row>
        <row r="9259">
          <cell r="G9259">
            <v>135693</v>
          </cell>
          <cell r="H9259">
            <v>6374</v>
          </cell>
        </row>
        <row r="9260">
          <cell r="G9260">
            <v>135693</v>
          </cell>
          <cell r="H9260">
            <v>6374</v>
          </cell>
        </row>
        <row r="9261">
          <cell r="G9261">
            <v>135693</v>
          </cell>
          <cell r="H9261">
            <v>6374</v>
          </cell>
        </row>
        <row r="9262">
          <cell r="G9262">
            <v>135693</v>
          </cell>
          <cell r="H9262">
            <v>6374</v>
          </cell>
        </row>
        <row r="9263">
          <cell r="G9263">
            <v>135693</v>
          </cell>
          <cell r="H9263">
            <v>6374</v>
          </cell>
        </row>
        <row r="9264">
          <cell r="G9264">
            <v>135693</v>
          </cell>
          <cell r="H9264">
            <v>6374</v>
          </cell>
        </row>
        <row r="9265">
          <cell r="G9265">
            <v>135693</v>
          </cell>
          <cell r="H9265">
            <v>6374</v>
          </cell>
        </row>
        <row r="9266">
          <cell r="G9266">
            <v>135693</v>
          </cell>
          <cell r="H9266">
            <v>6374</v>
          </cell>
        </row>
        <row r="9267">
          <cell r="G9267">
            <v>135693</v>
          </cell>
          <cell r="H9267">
            <v>6374</v>
          </cell>
        </row>
        <row r="9268">
          <cell r="G9268">
            <v>135693</v>
          </cell>
          <cell r="H9268">
            <v>6374</v>
          </cell>
        </row>
        <row r="9269">
          <cell r="G9269">
            <v>135693</v>
          </cell>
          <cell r="H9269">
            <v>6374</v>
          </cell>
        </row>
        <row r="9270">
          <cell r="G9270">
            <v>135693</v>
          </cell>
          <cell r="H9270">
            <v>6374</v>
          </cell>
        </row>
        <row r="9271">
          <cell r="G9271">
            <v>135693</v>
          </cell>
          <cell r="H9271">
            <v>6374</v>
          </cell>
        </row>
        <row r="9272">
          <cell r="G9272">
            <v>135693</v>
          </cell>
          <cell r="H9272">
            <v>6374</v>
          </cell>
        </row>
        <row r="9273">
          <cell r="G9273">
            <v>135693</v>
          </cell>
          <cell r="H9273">
            <v>6374</v>
          </cell>
        </row>
        <row r="9274">
          <cell r="G9274">
            <v>135693</v>
          </cell>
          <cell r="H9274">
            <v>6374</v>
          </cell>
        </row>
        <row r="9275">
          <cell r="G9275">
            <v>135693</v>
          </cell>
          <cell r="H9275">
            <v>6374</v>
          </cell>
        </row>
        <row r="9276">
          <cell r="G9276">
            <v>135693</v>
          </cell>
          <cell r="H9276">
            <v>6374</v>
          </cell>
        </row>
        <row r="9277">
          <cell r="G9277">
            <v>135693</v>
          </cell>
          <cell r="H9277">
            <v>6374</v>
          </cell>
        </row>
        <row r="9278">
          <cell r="G9278">
            <v>135693</v>
          </cell>
          <cell r="H9278">
            <v>6374</v>
          </cell>
        </row>
        <row r="9279">
          <cell r="G9279">
            <v>135693</v>
          </cell>
          <cell r="H9279">
            <v>6374</v>
          </cell>
        </row>
        <row r="9280">
          <cell r="G9280">
            <v>135693</v>
          </cell>
          <cell r="H9280">
            <v>6374</v>
          </cell>
        </row>
        <row r="9281">
          <cell r="G9281">
            <v>135693</v>
          </cell>
          <cell r="H9281">
            <v>6374</v>
          </cell>
        </row>
        <row r="9282">
          <cell r="G9282">
            <v>135693</v>
          </cell>
          <cell r="H9282">
            <v>6374</v>
          </cell>
        </row>
        <row r="9283">
          <cell r="G9283">
            <v>135693</v>
          </cell>
          <cell r="H9283">
            <v>6374</v>
          </cell>
        </row>
        <row r="9284">
          <cell r="G9284">
            <v>135693</v>
          </cell>
          <cell r="H9284">
            <v>6374</v>
          </cell>
        </row>
        <row r="9285">
          <cell r="G9285">
            <v>135693</v>
          </cell>
          <cell r="H9285">
            <v>6374</v>
          </cell>
        </row>
        <row r="9286">
          <cell r="G9286">
            <v>135693</v>
          </cell>
          <cell r="H9286">
            <v>6374</v>
          </cell>
        </row>
        <row r="9287">
          <cell r="G9287">
            <v>135693</v>
          </cell>
          <cell r="H9287">
            <v>6374</v>
          </cell>
        </row>
        <row r="9288">
          <cell r="G9288">
            <v>135693</v>
          </cell>
          <cell r="H9288">
            <v>6374</v>
          </cell>
        </row>
        <row r="9289">
          <cell r="G9289">
            <v>135693</v>
          </cell>
          <cell r="H9289">
            <v>6374</v>
          </cell>
        </row>
        <row r="9290">
          <cell r="G9290">
            <v>135693</v>
          </cell>
          <cell r="H9290">
            <v>6374</v>
          </cell>
        </row>
        <row r="9291">
          <cell r="G9291">
            <v>135693</v>
          </cell>
          <cell r="H9291">
            <v>6374</v>
          </cell>
        </row>
        <row r="9292">
          <cell r="G9292">
            <v>135693</v>
          </cell>
          <cell r="H9292">
            <v>6374</v>
          </cell>
        </row>
        <row r="9293">
          <cell r="G9293">
            <v>135693</v>
          </cell>
          <cell r="H9293">
            <v>6374</v>
          </cell>
        </row>
        <row r="9294">
          <cell r="G9294">
            <v>135693</v>
          </cell>
          <cell r="H9294">
            <v>6374</v>
          </cell>
        </row>
        <row r="9295">
          <cell r="G9295">
            <v>135693</v>
          </cell>
          <cell r="H9295">
            <v>6374</v>
          </cell>
        </row>
        <row r="9296">
          <cell r="G9296">
            <v>135693</v>
          </cell>
          <cell r="H9296">
            <v>6374</v>
          </cell>
        </row>
        <row r="9297">
          <cell r="G9297">
            <v>135693</v>
          </cell>
          <cell r="H9297">
            <v>6374</v>
          </cell>
        </row>
        <row r="9298">
          <cell r="G9298">
            <v>135693</v>
          </cell>
          <cell r="H9298">
            <v>6374</v>
          </cell>
        </row>
        <row r="9299">
          <cell r="G9299">
            <v>135693</v>
          </cell>
          <cell r="H9299">
            <v>6374</v>
          </cell>
        </row>
        <row r="9300">
          <cell r="G9300">
            <v>135693</v>
          </cell>
          <cell r="H9300">
            <v>6374</v>
          </cell>
        </row>
        <row r="9301">
          <cell r="G9301">
            <v>135693</v>
          </cell>
          <cell r="H9301">
            <v>6374</v>
          </cell>
        </row>
        <row r="9302">
          <cell r="G9302">
            <v>135693</v>
          </cell>
          <cell r="H9302">
            <v>6374</v>
          </cell>
        </row>
        <row r="9303">
          <cell r="G9303">
            <v>135693</v>
          </cell>
          <cell r="H9303">
            <v>6374</v>
          </cell>
        </row>
        <row r="9304">
          <cell r="G9304">
            <v>135693</v>
          </cell>
          <cell r="H9304">
            <v>6374</v>
          </cell>
        </row>
        <row r="9305">
          <cell r="G9305">
            <v>135693</v>
          </cell>
          <cell r="H9305">
            <v>6374</v>
          </cell>
        </row>
        <row r="9306">
          <cell r="G9306">
            <v>135693</v>
          </cell>
          <cell r="H9306">
            <v>6374</v>
          </cell>
        </row>
        <row r="9307">
          <cell r="G9307">
            <v>135693</v>
          </cell>
          <cell r="H9307">
            <v>6374</v>
          </cell>
        </row>
        <row r="9308">
          <cell r="G9308">
            <v>135693</v>
          </cell>
          <cell r="H9308">
            <v>6374</v>
          </cell>
        </row>
        <row r="9309">
          <cell r="G9309">
            <v>135693</v>
          </cell>
          <cell r="H9309">
            <v>6374</v>
          </cell>
        </row>
        <row r="9310">
          <cell r="G9310">
            <v>135693</v>
          </cell>
          <cell r="H9310">
            <v>6374</v>
          </cell>
        </row>
        <row r="9311">
          <cell r="G9311">
            <v>135693</v>
          </cell>
          <cell r="H9311">
            <v>6374</v>
          </cell>
        </row>
        <row r="9312">
          <cell r="G9312">
            <v>135693</v>
          </cell>
          <cell r="H9312">
            <v>6374</v>
          </cell>
        </row>
        <row r="9313">
          <cell r="G9313">
            <v>135693</v>
          </cell>
          <cell r="H9313">
            <v>6374</v>
          </cell>
        </row>
        <row r="9314">
          <cell r="G9314">
            <v>135693</v>
          </cell>
          <cell r="H9314">
            <v>6374</v>
          </cell>
        </row>
        <row r="9315">
          <cell r="G9315">
            <v>135693</v>
          </cell>
          <cell r="H9315">
            <v>6374</v>
          </cell>
        </row>
        <row r="9316">
          <cell r="G9316">
            <v>135693</v>
          </cell>
          <cell r="H9316">
            <v>6374</v>
          </cell>
        </row>
        <row r="9317">
          <cell r="G9317">
            <v>135693</v>
          </cell>
          <cell r="H9317">
            <v>6374</v>
          </cell>
        </row>
        <row r="9318">
          <cell r="G9318">
            <v>135693</v>
          </cell>
          <cell r="H9318">
            <v>6374</v>
          </cell>
        </row>
        <row r="9319">
          <cell r="G9319">
            <v>135693</v>
          </cell>
          <cell r="H9319">
            <v>6374</v>
          </cell>
        </row>
        <row r="9320">
          <cell r="G9320">
            <v>135693</v>
          </cell>
          <cell r="H9320">
            <v>6374</v>
          </cell>
        </row>
        <row r="9321">
          <cell r="G9321">
            <v>135693</v>
          </cell>
          <cell r="H9321">
            <v>6374</v>
          </cell>
        </row>
        <row r="9322">
          <cell r="G9322">
            <v>135693</v>
          </cell>
          <cell r="H9322">
            <v>6374</v>
          </cell>
        </row>
        <row r="9323">
          <cell r="G9323">
            <v>135693</v>
          </cell>
          <cell r="H9323">
            <v>6374</v>
          </cell>
        </row>
        <row r="9324">
          <cell r="G9324">
            <v>135693</v>
          </cell>
          <cell r="H9324">
            <v>6374</v>
          </cell>
        </row>
        <row r="9325">
          <cell r="G9325">
            <v>135693</v>
          </cell>
          <cell r="H9325">
            <v>6374</v>
          </cell>
        </row>
        <row r="9326">
          <cell r="G9326">
            <v>135693</v>
          </cell>
          <cell r="H9326">
            <v>6374</v>
          </cell>
        </row>
        <row r="9327">
          <cell r="G9327">
            <v>135693</v>
          </cell>
          <cell r="H9327">
            <v>6374</v>
          </cell>
        </row>
        <row r="9328">
          <cell r="G9328">
            <v>135693</v>
          </cell>
          <cell r="H9328">
            <v>6374</v>
          </cell>
        </row>
        <row r="9329">
          <cell r="G9329">
            <v>135693</v>
          </cell>
          <cell r="H9329">
            <v>6374</v>
          </cell>
        </row>
        <row r="9330">
          <cell r="G9330">
            <v>135693</v>
          </cell>
          <cell r="H9330">
            <v>6374</v>
          </cell>
        </row>
        <row r="9331">
          <cell r="G9331">
            <v>135693</v>
          </cell>
          <cell r="H9331">
            <v>6374</v>
          </cell>
        </row>
        <row r="9332">
          <cell r="G9332">
            <v>135693</v>
          </cell>
          <cell r="H9332">
            <v>6374</v>
          </cell>
        </row>
        <row r="9333">
          <cell r="G9333">
            <v>135693</v>
          </cell>
          <cell r="H9333">
            <v>6374</v>
          </cell>
        </row>
        <row r="9334">
          <cell r="G9334">
            <v>135693</v>
          </cell>
          <cell r="H9334">
            <v>6374</v>
          </cell>
        </row>
        <row r="9335">
          <cell r="G9335">
            <v>135693</v>
          </cell>
          <cell r="H9335">
            <v>6374</v>
          </cell>
        </row>
        <row r="9336">
          <cell r="G9336">
            <v>135693</v>
          </cell>
          <cell r="H9336">
            <v>6374</v>
          </cell>
        </row>
        <row r="9337">
          <cell r="G9337">
            <v>135693</v>
          </cell>
          <cell r="H9337">
            <v>6374</v>
          </cell>
        </row>
        <row r="9338">
          <cell r="G9338">
            <v>135693</v>
          </cell>
          <cell r="H9338">
            <v>6374</v>
          </cell>
        </row>
        <row r="9339">
          <cell r="G9339">
            <v>135693</v>
          </cell>
          <cell r="H9339">
            <v>6374</v>
          </cell>
        </row>
        <row r="9340">
          <cell r="G9340">
            <v>135693</v>
          </cell>
          <cell r="H9340">
            <v>6374</v>
          </cell>
        </row>
        <row r="9341">
          <cell r="G9341">
            <v>135693</v>
          </cell>
          <cell r="H9341">
            <v>6374</v>
          </cell>
        </row>
        <row r="9342">
          <cell r="G9342">
            <v>135693</v>
          </cell>
          <cell r="H9342">
            <v>6374</v>
          </cell>
        </row>
        <row r="9343">
          <cell r="G9343">
            <v>135693</v>
          </cell>
          <cell r="H9343">
            <v>6374</v>
          </cell>
        </row>
        <row r="9344">
          <cell r="G9344">
            <v>135693</v>
          </cell>
          <cell r="H9344">
            <v>6374</v>
          </cell>
        </row>
        <row r="9345">
          <cell r="G9345">
            <v>135693</v>
          </cell>
          <cell r="H9345">
            <v>6374</v>
          </cell>
        </row>
        <row r="9346">
          <cell r="G9346">
            <v>135693</v>
          </cell>
          <cell r="H9346">
            <v>6374</v>
          </cell>
        </row>
        <row r="9347">
          <cell r="G9347">
            <v>135693</v>
          </cell>
          <cell r="H9347">
            <v>6374</v>
          </cell>
        </row>
        <row r="9348">
          <cell r="G9348">
            <v>135693</v>
          </cell>
          <cell r="H9348">
            <v>6374</v>
          </cell>
        </row>
        <row r="9349">
          <cell r="G9349">
            <v>135693</v>
          </cell>
          <cell r="H9349">
            <v>6374</v>
          </cell>
        </row>
        <row r="9350">
          <cell r="G9350">
            <v>135693</v>
          </cell>
          <cell r="H9350">
            <v>6374</v>
          </cell>
        </row>
        <row r="9351">
          <cell r="G9351">
            <v>135693</v>
          </cell>
          <cell r="H9351">
            <v>6374</v>
          </cell>
        </row>
        <row r="9352">
          <cell r="G9352">
            <v>135693</v>
          </cell>
          <cell r="H9352">
            <v>6374</v>
          </cell>
        </row>
        <row r="9353">
          <cell r="G9353">
            <v>135693</v>
          </cell>
          <cell r="H9353">
            <v>6374</v>
          </cell>
        </row>
        <row r="9354">
          <cell r="G9354">
            <v>135693</v>
          </cell>
          <cell r="H9354">
            <v>6374</v>
          </cell>
        </row>
        <row r="9355">
          <cell r="G9355">
            <v>135693</v>
          </cell>
          <cell r="H9355">
            <v>6374</v>
          </cell>
        </row>
        <row r="9356">
          <cell r="G9356">
            <v>135693</v>
          </cell>
          <cell r="H9356">
            <v>6374</v>
          </cell>
        </row>
        <row r="9357">
          <cell r="G9357">
            <v>135693</v>
          </cell>
          <cell r="H9357">
            <v>6374</v>
          </cell>
        </row>
        <row r="9358">
          <cell r="G9358">
            <v>135693</v>
          </cell>
          <cell r="H9358">
            <v>6374</v>
          </cell>
        </row>
        <row r="9359">
          <cell r="G9359">
            <v>135693</v>
          </cell>
          <cell r="H9359">
            <v>6374</v>
          </cell>
        </row>
        <row r="9360">
          <cell r="G9360">
            <v>135693</v>
          </cell>
          <cell r="H9360">
            <v>6374</v>
          </cell>
        </row>
        <row r="9361">
          <cell r="G9361">
            <v>135693</v>
          </cell>
          <cell r="H9361">
            <v>6374</v>
          </cell>
        </row>
        <row r="9362">
          <cell r="G9362">
            <v>135693</v>
          </cell>
          <cell r="H9362">
            <v>6374</v>
          </cell>
        </row>
        <row r="9363">
          <cell r="G9363">
            <v>135693</v>
          </cell>
          <cell r="H9363">
            <v>6374</v>
          </cell>
        </row>
        <row r="9364">
          <cell r="G9364">
            <v>135693</v>
          </cell>
          <cell r="H9364">
            <v>6374</v>
          </cell>
        </row>
        <row r="9365">
          <cell r="G9365">
            <v>135693</v>
          </cell>
          <cell r="H9365">
            <v>6374</v>
          </cell>
        </row>
        <row r="9366">
          <cell r="G9366">
            <v>135693</v>
          </cell>
          <cell r="H9366">
            <v>6374</v>
          </cell>
        </row>
        <row r="9367">
          <cell r="G9367">
            <v>135693</v>
          </cell>
          <cell r="H9367">
            <v>6374</v>
          </cell>
        </row>
        <row r="9368">
          <cell r="G9368">
            <v>135693</v>
          </cell>
          <cell r="H9368">
            <v>6374</v>
          </cell>
        </row>
        <row r="9369">
          <cell r="G9369">
            <v>135693</v>
          </cell>
          <cell r="H9369">
            <v>6374</v>
          </cell>
        </row>
        <row r="9370">
          <cell r="G9370">
            <v>135693</v>
          </cell>
          <cell r="H9370">
            <v>6374</v>
          </cell>
        </row>
        <row r="9371">
          <cell r="G9371">
            <v>135693</v>
          </cell>
          <cell r="H9371">
            <v>6374</v>
          </cell>
        </row>
        <row r="9372">
          <cell r="G9372">
            <v>135693</v>
          </cell>
          <cell r="H9372">
            <v>6374</v>
          </cell>
        </row>
        <row r="9373">
          <cell r="G9373">
            <v>135693</v>
          </cell>
          <cell r="H9373">
            <v>6374</v>
          </cell>
        </row>
        <row r="9374">
          <cell r="G9374">
            <v>135693</v>
          </cell>
          <cell r="H9374">
            <v>6374</v>
          </cell>
        </row>
        <row r="9375">
          <cell r="G9375">
            <v>135693</v>
          </cell>
          <cell r="H9375">
            <v>6374</v>
          </cell>
        </row>
        <row r="9376">
          <cell r="G9376">
            <v>135693</v>
          </cell>
          <cell r="H9376">
            <v>6374</v>
          </cell>
        </row>
        <row r="9377">
          <cell r="G9377">
            <v>135693</v>
          </cell>
          <cell r="H9377">
            <v>6374</v>
          </cell>
        </row>
        <row r="9378">
          <cell r="G9378">
            <v>135693</v>
          </cell>
          <cell r="H9378">
            <v>6374</v>
          </cell>
        </row>
        <row r="9379">
          <cell r="G9379">
            <v>135693</v>
          </cell>
          <cell r="H9379">
            <v>6374</v>
          </cell>
        </row>
        <row r="9380">
          <cell r="G9380">
            <v>135693</v>
          </cell>
          <cell r="H9380">
            <v>6374</v>
          </cell>
        </row>
        <row r="9381">
          <cell r="G9381">
            <v>135693</v>
          </cell>
          <cell r="H9381">
            <v>6374</v>
          </cell>
        </row>
        <row r="9382">
          <cell r="G9382">
            <v>135693</v>
          </cell>
          <cell r="H9382">
            <v>6374</v>
          </cell>
        </row>
        <row r="9383">
          <cell r="G9383">
            <v>135693</v>
          </cell>
          <cell r="H9383">
            <v>6374</v>
          </cell>
        </row>
        <row r="9384">
          <cell r="G9384">
            <v>135693</v>
          </cell>
          <cell r="H9384">
            <v>6374</v>
          </cell>
        </row>
        <row r="9385">
          <cell r="G9385">
            <v>135693</v>
          </cell>
          <cell r="H9385">
            <v>6374</v>
          </cell>
        </row>
        <row r="9386">
          <cell r="G9386">
            <v>135693</v>
          </cell>
          <cell r="H9386">
            <v>6374</v>
          </cell>
        </row>
        <row r="9387">
          <cell r="G9387">
            <v>135693</v>
          </cell>
          <cell r="H9387">
            <v>6374</v>
          </cell>
        </row>
        <row r="9388">
          <cell r="G9388">
            <v>135693</v>
          </cell>
          <cell r="H9388">
            <v>6374</v>
          </cell>
        </row>
        <row r="9389">
          <cell r="G9389">
            <v>135693</v>
          </cell>
          <cell r="H9389">
            <v>6374</v>
          </cell>
        </row>
        <row r="9390">
          <cell r="G9390">
            <v>135693</v>
          </cell>
          <cell r="H9390">
            <v>6374</v>
          </cell>
        </row>
        <row r="9391">
          <cell r="G9391">
            <v>135693</v>
          </cell>
          <cell r="H9391">
            <v>6374</v>
          </cell>
        </row>
        <row r="9392">
          <cell r="G9392">
            <v>135954</v>
          </cell>
          <cell r="H9392">
            <v>5406</v>
          </cell>
        </row>
        <row r="9393">
          <cell r="G9393">
            <v>135954</v>
          </cell>
          <cell r="H9393">
            <v>5406</v>
          </cell>
        </row>
        <row r="9394">
          <cell r="G9394">
            <v>135954</v>
          </cell>
          <cell r="H9394">
            <v>5406</v>
          </cell>
        </row>
        <row r="9395">
          <cell r="G9395">
            <v>135954</v>
          </cell>
          <cell r="H9395">
            <v>5406</v>
          </cell>
        </row>
        <row r="9396">
          <cell r="G9396">
            <v>135954</v>
          </cell>
          <cell r="H9396">
            <v>5406</v>
          </cell>
        </row>
        <row r="9397">
          <cell r="G9397">
            <v>135954</v>
          </cell>
          <cell r="H9397">
            <v>5406</v>
          </cell>
        </row>
        <row r="9398">
          <cell r="G9398">
            <v>135954</v>
          </cell>
          <cell r="H9398">
            <v>5406</v>
          </cell>
        </row>
        <row r="9399">
          <cell r="G9399">
            <v>135954</v>
          </cell>
          <cell r="H9399">
            <v>5406</v>
          </cell>
        </row>
        <row r="9400">
          <cell r="G9400">
            <v>135954</v>
          </cell>
          <cell r="H9400">
            <v>5406</v>
          </cell>
        </row>
        <row r="9401">
          <cell r="G9401">
            <v>135954</v>
          </cell>
          <cell r="H9401">
            <v>5406</v>
          </cell>
        </row>
        <row r="9402">
          <cell r="G9402">
            <v>135954</v>
          </cell>
          <cell r="H9402">
            <v>5406</v>
          </cell>
        </row>
        <row r="9403">
          <cell r="G9403">
            <v>135954</v>
          </cell>
          <cell r="H9403">
            <v>5406</v>
          </cell>
        </row>
        <row r="9404">
          <cell r="G9404">
            <v>135954</v>
          </cell>
          <cell r="H9404">
            <v>5406</v>
          </cell>
        </row>
        <row r="9405">
          <cell r="G9405">
            <v>135954</v>
          </cell>
          <cell r="H9405">
            <v>5406</v>
          </cell>
        </row>
        <row r="9406">
          <cell r="G9406">
            <v>135954</v>
          </cell>
          <cell r="H9406">
            <v>5406</v>
          </cell>
        </row>
        <row r="9407">
          <cell r="G9407">
            <v>135954</v>
          </cell>
          <cell r="H9407">
            <v>5406</v>
          </cell>
        </row>
        <row r="9408">
          <cell r="G9408">
            <v>135954</v>
          </cell>
          <cell r="H9408">
            <v>5406</v>
          </cell>
        </row>
        <row r="9409">
          <cell r="G9409">
            <v>135954</v>
          </cell>
          <cell r="H9409">
            <v>5406</v>
          </cell>
        </row>
        <row r="9410">
          <cell r="G9410">
            <v>135954</v>
          </cell>
          <cell r="H9410">
            <v>5406</v>
          </cell>
        </row>
        <row r="9411">
          <cell r="G9411">
            <v>135954</v>
          </cell>
          <cell r="H9411">
            <v>5406</v>
          </cell>
        </row>
        <row r="9412">
          <cell r="G9412">
            <v>135954</v>
          </cell>
          <cell r="H9412">
            <v>5406</v>
          </cell>
        </row>
        <row r="9413">
          <cell r="G9413">
            <v>135954</v>
          </cell>
          <cell r="H9413">
            <v>5406</v>
          </cell>
        </row>
        <row r="9414">
          <cell r="G9414">
            <v>135954</v>
          </cell>
          <cell r="H9414">
            <v>5406</v>
          </cell>
        </row>
        <row r="9415">
          <cell r="G9415">
            <v>135954</v>
          </cell>
          <cell r="H9415">
            <v>5406</v>
          </cell>
        </row>
        <row r="9416">
          <cell r="G9416">
            <v>135954</v>
          </cell>
          <cell r="H9416">
            <v>5406</v>
          </cell>
        </row>
        <row r="9417">
          <cell r="G9417">
            <v>135954</v>
          </cell>
          <cell r="H9417">
            <v>5406</v>
          </cell>
        </row>
        <row r="9418">
          <cell r="G9418">
            <v>135954</v>
          </cell>
          <cell r="H9418">
            <v>5406</v>
          </cell>
        </row>
        <row r="9419">
          <cell r="G9419">
            <v>135954</v>
          </cell>
          <cell r="H9419">
            <v>5406</v>
          </cell>
        </row>
        <row r="9420">
          <cell r="G9420">
            <v>135954</v>
          </cell>
          <cell r="H9420">
            <v>5406</v>
          </cell>
        </row>
        <row r="9421">
          <cell r="G9421">
            <v>135954</v>
          </cell>
          <cell r="H9421">
            <v>5406</v>
          </cell>
        </row>
        <row r="9422">
          <cell r="G9422">
            <v>135954</v>
          </cell>
          <cell r="H9422">
            <v>5406</v>
          </cell>
        </row>
        <row r="9423">
          <cell r="G9423">
            <v>135954</v>
          </cell>
          <cell r="H9423">
            <v>5406</v>
          </cell>
        </row>
        <row r="9424">
          <cell r="G9424">
            <v>135954</v>
          </cell>
          <cell r="H9424">
            <v>5406</v>
          </cell>
        </row>
        <row r="9425">
          <cell r="G9425">
            <v>135954</v>
          </cell>
          <cell r="H9425">
            <v>5406</v>
          </cell>
        </row>
        <row r="9426">
          <cell r="G9426">
            <v>135954</v>
          </cell>
          <cell r="H9426">
            <v>5406</v>
          </cell>
        </row>
        <row r="9427">
          <cell r="G9427">
            <v>135954</v>
          </cell>
          <cell r="H9427">
            <v>5406</v>
          </cell>
        </row>
        <row r="9428">
          <cell r="G9428">
            <v>135954</v>
          </cell>
          <cell r="H9428">
            <v>5406</v>
          </cell>
        </row>
        <row r="9429">
          <cell r="G9429">
            <v>135954</v>
          </cell>
          <cell r="H9429">
            <v>5406</v>
          </cell>
        </row>
        <row r="9430">
          <cell r="G9430">
            <v>135954</v>
          </cell>
          <cell r="H9430">
            <v>5406</v>
          </cell>
        </row>
        <row r="9431">
          <cell r="G9431">
            <v>135954</v>
          </cell>
          <cell r="H9431">
            <v>5406</v>
          </cell>
        </row>
        <row r="9432">
          <cell r="G9432">
            <v>135954</v>
          </cell>
          <cell r="H9432">
            <v>5406</v>
          </cell>
        </row>
        <row r="9433">
          <cell r="G9433">
            <v>135954</v>
          </cell>
          <cell r="H9433">
            <v>5406</v>
          </cell>
        </row>
        <row r="9434">
          <cell r="G9434">
            <v>135954</v>
          </cell>
          <cell r="H9434">
            <v>5406</v>
          </cell>
        </row>
        <row r="9435">
          <cell r="G9435">
            <v>135954</v>
          </cell>
          <cell r="H9435">
            <v>5406</v>
          </cell>
        </row>
        <row r="9436">
          <cell r="G9436">
            <v>135954</v>
          </cell>
          <cell r="H9436">
            <v>5406</v>
          </cell>
        </row>
        <row r="9437">
          <cell r="G9437">
            <v>135954</v>
          </cell>
          <cell r="H9437">
            <v>5406</v>
          </cell>
        </row>
        <row r="9438">
          <cell r="G9438">
            <v>135954</v>
          </cell>
          <cell r="H9438">
            <v>5406</v>
          </cell>
        </row>
        <row r="9439">
          <cell r="G9439">
            <v>135954</v>
          </cell>
          <cell r="H9439">
            <v>5406</v>
          </cell>
        </row>
        <row r="9440">
          <cell r="G9440">
            <v>135954</v>
          </cell>
          <cell r="H9440">
            <v>5406</v>
          </cell>
        </row>
        <row r="9441">
          <cell r="G9441">
            <v>135954</v>
          </cell>
          <cell r="H9441">
            <v>5406</v>
          </cell>
        </row>
        <row r="9442">
          <cell r="G9442">
            <v>135954</v>
          </cell>
          <cell r="H9442">
            <v>5406</v>
          </cell>
        </row>
        <row r="9443">
          <cell r="G9443">
            <v>135954</v>
          </cell>
          <cell r="H9443">
            <v>5406</v>
          </cell>
        </row>
        <row r="9444">
          <cell r="G9444">
            <v>135954</v>
          </cell>
          <cell r="H9444">
            <v>5406</v>
          </cell>
        </row>
        <row r="9445">
          <cell r="G9445">
            <v>135954</v>
          </cell>
          <cell r="H9445">
            <v>5406</v>
          </cell>
        </row>
        <row r="9446">
          <cell r="G9446">
            <v>135954</v>
          </cell>
          <cell r="H9446">
            <v>5406</v>
          </cell>
        </row>
        <row r="9447">
          <cell r="G9447">
            <v>135954</v>
          </cell>
          <cell r="H9447">
            <v>5406</v>
          </cell>
        </row>
        <row r="9448">
          <cell r="G9448">
            <v>135954</v>
          </cell>
          <cell r="H9448">
            <v>5406</v>
          </cell>
        </row>
        <row r="9449">
          <cell r="G9449">
            <v>135954</v>
          </cell>
          <cell r="H9449">
            <v>5406</v>
          </cell>
        </row>
        <row r="9450">
          <cell r="G9450">
            <v>135954</v>
          </cell>
          <cell r="H9450">
            <v>5406</v>
          </cell>
        </row>
        <row r="9451">
          <cell r="G9451">
            <v>135954</v>
          </cell>
          <cell r="H9451">
            <v>5406</v>
          </cell>
        </row>
        <row r="9452">
          <cell r="G9452">
            <v>135954</v>
          </cell>
          <cell r="H9452">
            <v>5406</v>
          </cell>
        </row>
        <row r="9453">
          <cell r="G9453">
            <v>135954</v>
          </cell>
          <cell r="H9453">
            <v>5406</v>
          </cell>
        </row>
        <row r="9454">
          <cell r="G9454">
            <v>135954</v>
          </cell>
          <cell r="H9454">
            <v>5406</v>
          </cell>
        </row>
        <row r="9455">
          <cell r="G9455">
            <v>135954</v>
          </cell>
          <cell r="H9455">
            <v>5406</v>
          </cell>
        </row>
        <row r="9456">
          <cell r="G9456">
            <v>135954</v>
          </cell>
          <cell r="H9456">
            <v>5406</v>
          </cell>
        </row>
        <row r="9457">
          <cell r="G9457">
            <v>135954</v>
          </cell>
          <cell r="H9457">
            <v>5406</v>
          </cell>
        </row>
        <row r="9458">
          <cell r="G9458">
            <v>135954</v>
          </cell>
          <cell r="H9458">
            <v>5406</v>
          </cell>
        </row>
        <row r="9459">
          <cell r="G9459">
            <v>135954</v>
          </cell>
          <cell r="H9459">
            <v>5406</v>
          </cell>
        </row>
        <row r="9460">
          <cell r="G9460">
            <v>135954</v>
          </cell>
          <cell r="H9460">
            <v>5406</v>
          </cell>
        </row>
        <row r="9461">
          <cell r="G9461">
            <v>135954</v>
          </cell>
          <cell r="H9461">
            <v>5406</v>
          </cell>
        </row>
        <row r="9462">
          <cell r="G9462">
            <v>135954</v>
          </cell>
          <cell r="H9462">
            <v>5406</v>
          </cell>
        </row>
        <row r="9463">
          <cell r="G9463">
            <v>135954</v>
          </cell>
          <cell r="H9463">
            <v>5406</v>
          </cell>
        </row>
        <row r="9464">
          <cell r="G9464">
            <v>135954</v>
          </cell>
          <cell r="H9464">
            <v>5406</v>
          </cell>
        </row>
        <row r="9465">
          <cell r="G9465">
            <v>135954</v>
          </cell>
          <cell r="H9465">
            <v>5406</v>
          </cell>
        </row>
        <row r="9466">
          <cell r="G9466">
            <v>135954</v>
          </cell>
          <cell r="H9466">
            <v>5406</v>
          </cell>
        </row>
        <row r="9467">
          <cell r="G9467">
            <v>135954</v>
          </cell>
          <cell r="H9467">
            <v>5406</v>
          </cell>
        </row>
        <row r="9468">
          <cell r="G9468">
            <v>135954</v>
          </cell>
          <cell r="H9468">
            <v>5406</v>
          </cell>
        </row>
        <row r="9469">
          <cell r="G9469">
            <v>135954</v>
          </cell>
          <cell r="H9469">
            <v>5406</v>
          </cell>
        </row>
        <row r="9470">
          <cell r="G9470">
            <v>135954</v>
          </cell>
          <cell r="H9470">
            <v>5406</v>
          </cell>
        </row>
        <row r="9471">
          <cell r="G9471">
            <v>135954</v>
          </cell>
          <cell r="H9471">
            <v>5406</v>
          </cell>
        </row>
        <row r="9472">
          <cell r="G9472">
            <v>135954</v>
          </cell>
          <cell r="H9472">
            <v>5406</v>
          </cell>
        </row>
        <row r="9473">
          <cell r="G9473">
            <v>135954</v>
          </cell>
          <cell r="H9473">
            <v>5406</v>
          </cell>
        </row>
        <row r="9474">
          <cell r="G9474">
            <v>135954</v>
          </cell>
          <cell r="H9474">
            <v>5406</v>
          </cell>
        </row>
        <row r="9475">
          <cell r="G9475">
            <v>135954</v>
          </cell>
          <cell r="H9475">
            <v>5406</v>
          </cell>
        </row>
        <row r="9476">
          <cell r="G9476">
            <v>135954</v>
          </cell>
          <cell r="H9476">
            <v>5406</v>
          </cell>
        </row>
        <row r="9477">
          <cell r="G9477">
            <v>135954</v>
          </cell>
          <cell r="H9477">
            <v>5406</v>
          </cell>
        </row>
        <row r="9478">
          <cell r="G9478">
            <v>135954</v>
          </cell>
          <cell r="H9478">
            <v>5406</v>
          </cell>
        </row>
        <row r="9479">
          <cell r="G9479">
            <v>135954</v>
          </cell>
          <cell r="H9479">
            <v>5406</v>
          </cell>
        </row>
        <row r="9480">
          <cell r="G9480">
            <v>135954</v>
          </cell>
          <cell r="H9480">
            <v>5406</v>
          </cell>
        </row>
        <row r="9481">
          <cell r="G9481">
            <v>135954</v>
          </cell>
          <cell r="H9481">
            <v>5406</v>
          </cell>
        </row>
        <row r="9482">
          <cell r="G9482">
            <v>135954</v>
          </cell>
          <cell r="H9482">
            <v>5406</v>
          </cell>
        </row>
        <row r="9483">
          <cell r="G9483">
            <v>135954</v>
          </cell>
          <cell r="H9483">
            <v>5406</v>
          </cell>
        </row>
        <row r="9484">
          <cell r="G9484">
            <v>135954</v>
          </cell>
          <cell r="H9484">
            <v>5406</v>
          </cell>
        </row>
        <row r="9485">
          <cell r="G9485">
            <v>135954</v>
          </cell>
          <cell r="H9485">
            <v>5406</v>
          </cell>
        </row>
        <row r="9486">
          <cell r="G9486">
            <v>135954</v>
          </cell>
          <cell r="H9486">
            <v>5406</v>
          </cell>
        </row>
        <row r="9487">
          <cell r="G9487">
            <v>135954</v>
          </cell>
          <cell r="H9487">
            <v>5406</v>
          </cell>
        </row>
        <row r="9488">
          <cell r="G9488">
            <v>135954</v>
          </cell>
          <cell r="H9488">
            <v>5406</v>
          </cell>
        </row>
        <row r="9489">
          <cell r="G9489">
            <v>135954</v>
          </cell>
          <cell r="H9489">
            <v>5406</v>
          </cell>
        </row>
        <row r="9490">
          <cell r="G9490">
            <v>135954</v>
          </cell>
          <cell r="H9490">
            <v>5406</v>
          </cell>
        </row>
        <row r="9491">
          <cell r="G9491">
            <v>135954</v>
          </cell>
          <cell r="H9491">
            <v>5406</v>
          </cell>
        </row>
        <row r="9492">
          <cell r="G9492">
            <v>135954</v>
          </cell>
          <cell r="H9492">
            <v>5406</v>
          </cell>
        </row>
        <row r="9493">
          <cell r="G9493">
            <v>135954</v>
          </cell>
          <cell r="H9493">
            <v>5406</v>
          </cell>
        </row>
        <row r="9494">
          <cell r="G9494">
            <v>135954</v>
          </cell>
          <cell r="H9494">
            <v>5406</v>
          </cell>
        </row>
        <row r="9495">
          <cell r="G9495">
            <v>135954</v>
          </cell>
          <cell r="H9495">
            <v>5406</v>
          </cell>
        </row>
        <row r="9496">
          <cell r="G9496">
            <v>135954</v>
          </cell>
          <cell r="H9496">
            <v>5406</v>
          </cell>
        </row>
        <row r="9497">
          <cell r="G9497">
            <v>135954</v>
          </cell>
          <cell r="H9497">
            <v>5406</v>
          </cell>
        </row>
        <row r="9498">
          <cell r="G9498">
            <v>135954</v>
          </cell>
          <cell r="H9498">
            <v>5406</v>
          </cell>
        </row>
        <row r="9499">
          <cell r="G9499">
            <v>135954</v>
          </cell>
          <cell r="H9499">
            <v>5406</v>
          </cell>
        </row>
        <row r="9500">
          <cell r="G9500">
            <v>135954</v>
          </cell>
          <cell r="H9500">
            <v>5406</v>
          </cell>
        </row>
        <row r="9501">
          <cell r="G9501">
            <v>135954</v>
          </cell>
          <cell r="H9501">
            <v>5406</v>
          </cell>
        </row>
        <row r="9502">
          <cell r="G9502">
            <v>135954</v>
          </cell>
          <cell r="H9502">
            <v>5406</v>
          </cell>
        </row>
        <row r="9503">
          <cell r="G9503">
            <v>135954</v>
          </cell>
          <cell r="H9503">
            <v>5406</v>
          </cell>
        </row>
        <row r="9504">
          <cell r="G9504">
            <v>135954</v>
          </cell>
          <cell r="H9504">
            <v>5406</v>
          </cell>
        </row>
        <row r="9505">
          <cell r="G9505">
            <v>135954</v>
          </cell>
          <cell r="H9505">
            <v>5406</v>
          </cell>
        </row>
        <row r="9506">
          <cell r="G9506">
            <v>135954</v>
          </cell>
          <cell r="H9506">
            <v>5406</v>
          </cell>
        </row>
        <row r="9507">
          <cell r="G9507">
            <v>135954</v>
          </cell>
          <cell r="H9507">
            <v>5406</v>
          </cell>
        </row>
        <row r="9508">
          <cell r="G9508">
            <v>135954</v>
          </cell>
          <cell r="H9508">
            <v>5406</v>
          </cell>
        </row>
        <row r="9509">
          <cell r="G9509">
            <v>135954</v>
          </cell>
          <cell r="H9509">
            <v>5406</v>
          </cell>
        </row>
        <row r="9510">
          <cell r="G9510">
            <v>135954</v>
          </cell>
          <cell r="H9510">
            <v>5406</v>
          </cell>
        </row>
        <row r="9511">
          <cell r="G9511">
            <v>135954</v>
          </cell>
          <cell r="H9511">
            <v>5406</v>
          </cell>
        </row>
        <row r="9512">
          <cell r="G9512">
            <v>135954</v>
          </cell>
          <cell r="H9512">
            <v>5406</v>
          </cell>
        </row>
        <row r="9513">
          <cell r="G9513">
            <v>135954</v>
          </cell>
          <cell r="H9513">
            <v>5406</v>
          </cell>
        </row>
        <row r="9514">
          <cell r="G9514">
            <v>135954</v>
          </cell>
          <cell r="H9514">
            <v>5406</v>
          </cell>
        </row>
        <row r="9515">
          <cell r="G9515">
            <v>135954</v>
          </cell>
          <cell r="H9515">
            <v>5406</v>
          </cell>
        </row>
        <row r="9516">
          <cell r="G9516">
            <v>135954</v>
          </cell>
          <cell r="H9516">
            <v>5406</v>
          </cell>
        </row>
        <row r="9517">
          <cell r="G9517">
            <v>135954</v>
          </cell>
          <cell r="H9517">
            <v>5406</v>
          </cell>
        </row>
        <row r="9518">
          <cell r="G9518">
            <v>135954</v>
          </cell>
          <cell r="H9518">
            <v>5406</v>
          </cell>
        </row>
        <row r="9519">
          <cell r="G9519">
            <v>135954</v>
          </cell>
          <cell r="H9519">
            <v>5406</v>
          </cell>
        </row>
        <row r="9520">
          <cell r="G9520">
            <v>135954</v>
          </cell>
          <cell r="H9520">
            <v>5406</v>
          </cell>
        </row>
        <row r="9521">
          <cell r="G9521">
            <v>135954</v>
          </cell>
          <cell r="H9521">
            <v>5406</v>
          </cell>
        </row>
        <row r="9522">
          <cell r="G9522">
            <v>135954</v>
          </cell>
          <cell r="H9522">
            <v>5406</v>
          </cell>
        </row>
        <row r="9523">
          <cell r="G9523">
            <v>135954</v>
          </cell>
          <cell r="H9523">
            <v>5406</v>
          </cell>
        </row>
        <row r="9524">
          <cell r="G9524">
            <v>135954</v>
          </cell>
          <cell r="H9524">
            <v>5406</v>
          </cell>
        </row>
        <row r="9525">
          <cell r="G9525">
            <v>135954</v>
          </cell>
          <cell r="H9525">
            <v>5406</v>
          </cell>
        </row>
        <row r="9526">
          <cell r="G9526">
            <v>135954</v>
          </cell>
          <cell r="H9526">
            <v>5406</v>
          </cell>
        </row>
        <row r="9527">
          <cell r="G9527">
            <v>135954</v>
          </cell>
          <cell r="H9527">
            <v>5406</v>
          </cell>
        </row>
        <row r="9528">
          <cell r="G9528">
            <v>135954</v>
          </cell>
          <cell r="H9528">
            <v>5406</v>
          </cell>
        </row>
        <row r="9529">
          <cell r="G9529">
            <v>135954</v>
          </cell>
          <cell r="H9529">
            <v>5406</v>
          </cell>
        </row>
        <row r="9530">
          <cell r="G9530">
            <v>135954</v>
          </cell>
          <cell r="H9530">
            <v>5406</v>
          </cell>
        </row>
        <row r="9531">
          <cell r="G9531">
            <v>135954</v>
          </cell>
          <cell r="H9531">
            <v>5406</v>
          </cell>
        </row>
        <row r="9532">
          <cell r="G9532">
            <v>135954</v>
          </cell>
          <cell r="H9532">
            <v>5406</v>
          </cell>
        </row>
        <row r="9533">
          <cell r="G9533">
            <v>135954</v>
          </cell>
          <cell r="H9533">
            <v>5406</v>
          </cell>
        </row>
        <row r="9534">
          <cell r="G9534">
            <v>135954</v>
          </cell>
          <cell r="H9534">
            <v>5406</v>
          </cell>
        </row>
        <row r="9535">
          <cell r="G9535">
            <v>135954</v>
          </cell>
          <cell r="H9535">
            <v>5406</v>
          </cell>
        </row>
        <row r="9536">
          <cell r="G9536">
            <v>135954</v>
          </cell>
          <cell r="H9536">
            <v>5406</v>
          </cell>
        </row>
        <row r="9537">
          <cell r="G9537">
            <v>135954</v>
          </cell>
          <cell r="H9537">
            <v>5406</v>
          </cell>
        </row>
        <row r="9538">
          <cell r="G9538">
            <v>135954</v>
          </cell>
          <cell r="H9538">
            <v>5406</v>
          </cell>
        </row>
        <row r="9539">
          <cell r="G9539">
            <v>135954</v>
          </cell>
          <cell r="H9539">
            <v>5406</v>
          </cell>
        </row>
        <row r="9540">
          <cell r="G9540">
            <v>135954</v>
          </cell>
          <cell r="H9540">
            <v>5406</v>
          </cell>
        </row>
        <row r="9541">
          <cell r="G9541">
            <v>135954</v>
          </cell>
          <cell r="H9541">
            <v>5406</v>
          </cell>
        </row>
        <row r="9542">
          <cell r="G9542">
            <v>135954</v>
          </cell>
          <cell r="H9542">
            <v>5406</v>
          </cell>
        </row>
        <row r="9543">
          <cell r="G9543">
            <v>135954</v>
          </cell>
          <cell r="H9543">
            <v>5406</v>
          </cell>
        </row>
        <row r="9544">
          <cell r="G9544">
            <v>135954</v>
          </cell>
          <cell r="H9544">
            <v>5406</v>
          </cell>
        </row>
        <row r="9545">
          <cell r="G9545">
            <v>135954</v>
          </cell>
          <cell r="H9545">
            <v>5406</v>
          </cell>
        </row>
        <row r="9546">
          <cell r="G9546">
            <v>135954</v>
          </cell>
          <cell r="H9546">
            <v>5406</v>
          </cell>
        </row>
        <row r="9547">
          <cell r="G9547">
            <v>135954</v>
          </cell>
          <cell r="H9547">
            <v>5406</v>
          </cell>
        </row>
        <row r="9548">
          <cell r="G9548">
            <v>135954</v>
          </cell>
          <cell r="H9548">
            <v>5406</v>
          </cell>
        </row>
        <row r="9549">
          <cell r="G9549">
            <v>135954</v>
          </cell>
          <cell r="H9549">
            <v>5406</v>
          </cell>
        </row>
        <row r="9550">
          <cell r="G9550">
            <v>135954</v>
          </cell>
          <cell r="H9550">
            <v>5406</v>
          </cell>
        </row>
        <row r="9551">
          <cell r="G9551">
            <v>135954</v>
          </cell>
          <cell r="H9551">
            <v>5406</v>
          </cell>
        </row>
        <row r="9552">
          <cell r="G9552">
            <v>135954</v>
          </cell>
          <cell r="H9552">
            <v>5406</v>
          </cell>
        </row>
        <row r="9553">
          <cell r="G9553">
            <v>135954</v>
          </cell>
          <cell r="H9553">
            <v>5406</v>
          </cell>
        </row>
        <row r="9554">
          <cell r="G9554">
            <v>135954</v>
          </cell>
          <cell r="H9554">
            <v>5406</v>
          </cell>
        </row>
        <row r="9555">
          <cell r="G9555">
            <v>135954</v>
          </cell>
          <cell r="H9555">
            <v>5406</v>
          </cell>
        </row>
        <row r="9556">
          <cell r="G9556">
            <v>135954</v>
          </cell>
          <cell r="H9556">
            <v>5406</v>
          </cell>
        </row>
        <row r="9557">
          <cell r="G9557">
            <v>135954</v>
          </cell>
          <cell r="H9557">
            <v>5406</v>
          </cell>
        </row>
        <row r="9558">
          <cell r="G9558">
            <v>135954</v>
          </cell>
          <cell r="H9558">
            <v>5406</v>
          </cell>
        </row>
        <row r="9559">
          <cell r="G9559">
            <v>135954</v>
          </cell>
          <cell r="H9559">
            <v>5406</v>
          </cell>
        </row>
        <row r="9560">
          <cell r="G9560">
            <v>135954</v>
          </cell>
          <cell r="H9560">
            <v>5406</v>
          </cell>
        </row>
        <row r="9561">
          <cell r="G9561">
            <v>135954</v>
          </cell>
          <cell r="H9561">
            <v>5406</v>
          </cell>
        </row>
        <row r="9562">
          <cell r="G9562">
            <v>135954</v>
          </cell>
          <cell r="H9562">
            <v>5406</v>
          </cell>
        </row>
        <row r="9563">
          <cell r="G9563">
            <v>135954</v>
          </cell>
          <cell r="H9563">
            <v>5406</v>
          </cell>
        </row>
        <row r="9564">
          <cell r="G9564">
            <v>135954</v>
          </cell>
          <cell r="H9564">
            <v>5406</v>
          </cell>
        </row>
        <row r="9565">
          <cell r="G9565">
            <v>135954</v>
          </cell>
          <cell r="H9565">
            <v>5406</v>
          </cell>
        </row>
        <row r="9566">
          <cell r="G9566">
            <v>135954</v>
          </cell>
          <cell r="H9566">
            <v>5406</v>
          </cell>
        </row>
        <row r="9567">
          <cell r="G9567">
            <v>135954</v>
          </cell>
          <cell r="H9567">
            <v>5406</v>
          </cell>
        </row>
        <row r="9568">
          <cell r="G9568">
            <v>135954</v>
          </cell>
          <cell r="H9568">
            <v>5406</v>
          </cell>
        </row>
        <row r="9569">
          <cell r="G9569">
            <v>135954</v>
          </cell>
          <cell r="H9569">
            <v>5406</v>
          </cell>
        </row>
        <row r="9570">
          <cell r="G9570">
            <v>135954</v>
          </cell>
          <cell r="H9570">
            <v>5406</v>
          </cell>
        </row>
        <row r="9571">
          <cell r="G9571">
            <v>135954</v>
          </cell>
          <cell r="H9571">
            <v>5406</v>
          </cell>
        </row>
        <row r="9572">
          <cell r="G9572">
            <v>135954</v>
          </cell>
          <cell r="H9572">
            <v>5406</v>
          </cell>
        </row>
        <row r="9573">
          <cell r="G9573">
            <v>135954</v>
          </cell>
          <cell r="H9573">
            <v>5406</v>
          </cell>
        </row>
        <row r="9574">
          <cell r="G9574">
            <v>135954</v>
          </cell>
          <cell r="H9574">
            <v>5406</v>
          </cell>
        </row>
        <row r="9575">
          <cell r="G9575">
            <v>135954</v>
          </cell>
          <cell r="H9575">
            <v>5406</v>
          </cell>
        </row>
        <row r="9576">
          <cell r="G9576">
            <v>135954</v>
          </cell>
          <cell r="H9576">
            <v>5406</v>
          </cell>
        </row>
        <row r="9577">
          <cell r="G9577">
            <v>135954</v>
          </cell>
          <cell r="H9577">
            <v>5406</v>
          </cell>
        </row>
        <row r="9578">
          <cell r="G9578">
            <v>135954</v>
          </cell>
          <cell r="H9578">
            <v>5406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02629-5AEB-4356-A0BE-EE5D24436C17}">
  <sheetPr>
    <tabColor theme="6" tint="-0.499984740745262"/>
  </sheetPr>
  <dimension ref="A1:K116"/>
  <sheetViews>
    <sheetView showGridLines="0" zoomScale="115" zoomScaleNormal="115" workbookViewId="0">
      <selection activeCell="C26" activeCellId="1" sqref="C13:C23 C26"/>
    </sheetView>
  </sheetViews>
  <sheetFormatPr defaultColWidth="15.6640625" defaultRowHeight="15" customHeight="1" x14ac:dyDescent="0.3"/>
  <cols>
    <col min="1" max="1" width="6.109375" style="30" bestFit="1" customWidth="1"/>
    <col min="2" max="2" width="52.33203125" style="30" bestFit="1" customWidth="1"/>
    <col min="3" max="3" width="49.5546875" style="30" bestFit="1" customWidth="1"/>
    <col min="4" max="4" width="58.5546875" style="30" customWidth="1"/>
    <col min="5" max="5" width="33.33203125" style="31" bestFit="1" customWidth="1"/>
    <col min="6" max="6" width="36" style="31" bestFit="1" customWidth="1"/>
    <col min="7" max="7" width="15.6640625" style="30"/>
    <col min="8" max="9" width="15.6640625" style="31"/>
    <col min="10" max="16384" width="15.6640625" style="30"/>
  </cols>
  <sheetData>
    <row r="1" spans="1:9" ht="15" customHeight="1" thickBot="1" x14ac:dyDescent="0.35">
      <c r="A1" s="30" t="s">
        <v>0</v>
      </c>
    </row>
    <row r="2" spans="1:9" ht="15" customHeight="1" thickBot="1" x14ac:dyDescent="0.35">
      <c r="B2" s="145" t="s">
        <v>1</v>
      </c>
      <c r="C2" s="146"/>
    </row>
    <row r="3" spans="1:9" ht="15" customHeight="1" x14ac:dyDescent="0.3">
      <c r="B3" s="147" t="s">
        <v>2</v>
      </c>
      <c r="C3" s="148"/>
    </row>
    <row r="4" spans="1:9" ht="5.0999999999999996" customHeight="1" thickBot="1" x14ac:dyDescent="0.35">
      <c r="B4" s="149"/>
      <c r="C4" s="150"/>
    </row>
    <row r="5" spans="1:9" ht="15" customHeight="1" x14ac:dyDescent="0.3">
      <c r="B5" s="33" t="s">
        <v>3</v>
      </c>
      <c r="C5" s="34">
        <v>45747</v>
      </c>
      <c r="D5" s="35"/>
    </row>
    <row r="6" spans="1:9" ht="15" customHeight="1" thickBot="1" x14ac:dyDescent="0.35">
      <c r="B6" s="36" t="s">
        <v>4</v>
      </c>
      <c r="C6" s="32" t="s">
        <v>5</v>
      </c>
      <c r="D6" s="35"/>
    </row>
    <row r="7" spans="1:9" ht="15" customHeight="1" x14ac:dyDescent="0.3">
      <c r="B7" s="37" t="s">
        <v>6</v>
      </c>
      <c r="C7" s="38">
        <v>91</v>
      </c>
      <c r="D7" s="35"/>
      <c r="E7" s="39"/>
      <c r="F7" s="39"/>
      <c r="G7" s="40"/>
      <c r="H7" s="39"/>
      <c r="I7" s="39"/>
    </row>
    <row r="8" spans="1:9" ht="15" customHeight="1" thickBot="1" x14ac:dyDescent="0.35">
      <c r="B8" s="37" t="s">
        <v>7</v>
      </c>
      <c r="C8" s="135">
        <v>502</v>
      </c>
      <c r="D8" s="35"/>
      <c r="E8" s="39"/>
      <c r="F8" s="39"/>
      <c r="G8" s="40"/>
      <c r="H8" s="39"/>
      <c r="I8" s="39"/>
    </row>
    <row r="9" spans="1:9" ht="15" customHeight="1" x14ac:dyDescent="0.3">
      <c r="B9" s="41" t="s">
        <v>8</v>
      </c>
      <c r="C9" s="42">
        <v>99922.25</v>
      </c>
      <c r="D9" s="35"/>
      <c r="E9" s="151"/>
      <c r="F9" s="43"/>
      <c r="H9" s="43"/>
    </row>
    <row r="10" spans="1:9" ht="15" customHeight="1" x14ac:dyDescent="0.3">
      <c r="B10" s="37" t="s">
        <v>9</v>
      </c>
      <c r="C10" s="44">
        <v>418008.74000000005</v>
      </c>
      <c r="D10" s="35"/>
      <c r="E10" s="151"/>
      <c r="F10" s="43"/>
      <c r="H10" s="43"/>
    </row>
    <row r="11" spans="1:9" ht="15" customHeight="1" x14ac:dyDescent="0.3">
      <c r="B11" s="37" t="s">
        <v>10</v>
      </c>
      <c r="C11" s="44">
        <v>0</v>
      </c>
      <c r="D11" s="45"/>
      <c r="E11" s="151"/>
      <c r="F11" s="43"/>
      <c r="H11" s="43"/>
    </row>
    <row r="12" spans="1:9" ht="15" customHeight="1" thickBot="1" x14ac:dyDescent="0.35">
      <c r="B12" s="46" t="s">
        <v>11</v>
      </c>
      <c r="C12" s="47">
        <v>0</v>
      </c>
      <c r="D12" s="35"/>
      <c r="E12" s="151"/>
      <c r="F12" s="43"/>
      <c r="H12" s="43"/>
    </row>
    <row r="13" spans="1:9" ht="15" customHeight="1" x14ac:dyDescent="0.3">
      <c r="B13" s="41" t="s">
        <v>12</v>
      </c>
      <c r="C13" s="42">
        <v>91233.35</v>
      </c>
      <c r="D13" s="45"/>
      <c r="E13" s="43"/>
      <c r="F13" s="43"/>
      <c r="H13" s="43"/>
    </row>
    <row r="14" spans="1:9" ht="15" customHeight="1" x14ac:dyDescent="0.3">
      <c r="B14" s="37" t="s">
        <v>13</v>
      </c>
      <c r="C14" s="44">
        <v>414166.59000000008</v>
      </c>
      <c r="D14" s="35"/>
      <c r="E14" s="43"/>
      <c r="F14" s="43"/>
      <c r="H14" s="43"/>
    </row>
    <row r="15" spans="1:9" ht="15" customHeight="1" x14ac:dyDescent="0.3">
      <c r="B15" s="37" t="s">
        <v>14</v>
      </c>
      <c r="C15" s="44"/>
      <c r="D15" s="45"/>
      <c r="E15" s="43"/>
      <c r="F15" s="43"/>
      <c r="H15" s="43"/>
    </row>
    <row r="16" spans="1:9" ht="15" customHeight="1" thickBot="1" x14ac:dyDescent="0.35">
      <c r="B16" s="46" t="s">
        <v>15</v>
      </c>
      <c r="C16" s="47"/>
      <c r="D16" s="48"/>
      <c r="E16" s="43"/>
      <c r="F16" s="43"/>
      <c r="H16" s="43"/>
    </row>
    <row r="17" spans="2:11" ht="15" customHeight="1" x14ac:dyDescent="0.3">
      <c r="B17" s="41" t="s">
        <v>16</v>
      </c>
      <c r="C17" s="42">
        <v>8160.4400000000005</v>
      </c>
      <c r="D17" s="35"/>
      <c r="E17" s="43"/>
      <c r="F17" s="43"/>
      <c r="H17" s="43"/>
    </row>
    <row r="18" spans="2:11" ht="15" customHeight="1" x14ac:dyDescent="0.3">
      <c r="B18" s="37" t="s">
        <v>17</v>
      </c>
      <c r="C18" s="44">
        <v>36775.759999999995</v>
      </c>
      <c r="D18" s="35"/>
      <c r="E18" s="43"/>
      <c r="F18" s="43"/>
      <c r="H18" s="43"/>
    </row>
    <row r="19" spans="2:11" ht="15" customHeight="1" x14ac:dyDescent="0.3">
      <c r="B19" s="37" t="s">
        <v>18</v>
      </c>
      <c r="C19" s="44"/>
      <c r="D19" s="35"/>
      <c r="E19" s="43"/>
      <c r="F19" s="43"/>
      <c r="H19" s="43"/>
    </row>
    <row r="20" spans="2:11" ht="15" customHeight="1" thickBot="1" x14ac:dyDescent="0.35">
      <c r="B20" s="37" t="s">
        <v>19</v>
      </c>
      <c r="C20" s="47"/>
      <c r="D20" s="48"/>
      <c r="E20" s="43"/>
      <c r="F20" s="43"/>
      <c r="H20" s="43"/>
    </row>
    <row r="21" spans="2:11" ht="15" customHeight="1" x14ac:dyDescent="0.3">
      <c r="B21" s="41" t="s">
        <v>20</v>
      </c>
      <c r="C21" s="42">
        <v>11238.45</v>
      </c>
      <c r="D21" s="35"/>
      <c r="E21" s="49"/>
      <c r="F21" s="43"/>
      <c r="G21" s="43"/>
      <c r="H21" s="43"/>
    </row>
    <row r="22" spans="2:11" ht="15" customHeight="1" x14ac:dyDescent="0.3">
      <c r="B22" s="37" t="s">
        <v>21</v>
      </c>
      <c r="C22" s="44">
        <v>12404.56</v>
      </c>
      <c r="D22" s="50"/>
      <c r="E22" s="49"/>
      <c r="F22" s="43"/>
      <c r="G22" s="43"/>
      <c r="H22" s="43"/>
    </row>
    <row r="23" spans="2:11" ht="15" customHeight="1" x14ac:dyDescent="0.3">
      <c r="B23" s="37" t="s">
        <v>22</v>
      </c>
      <c r="C23" s="44"/>
      <c r="D23" s="35"/>
      <c r="E23" s="49"/>
      <c r="F23" s="43"/>
      <c r="H23" s="43"/>
    </row>
    <row r="24" spans="2:11" ht="15" customHeight="1" thickBot="1" x14ac:dyDescent="0.35">
      <c r="B24" s="37" t="s">
        <v>23</v>
      </c>
      <c r="C24" s="47"/>
      <c r="D24" s="48"/>
      <c r="E24" s="49"/>
      <c r="F24" s="43"/>
      <c r="H24" s="43"/>
    </row>
    <row r="25" spans="2:11" ht="15" customHeight="1" thickBot="1" x14ac:dyDescent="0.35">
      <c r="B25" s="51" t="s">
        <v>24</v>
      </c>
      <c r="C25" s="52"/>
      <c r="D25" s="45"/>
      <c r="E25" s="53"/>
      <c r="F25" s="43"/>
      <c r="G25" s="43"/>
      <c r="H25" s="43"/>
    </row>
    <row r="26" spans="2:11" ht="15" customHeight="1" thickBot="1" x14ac:dyDescent="0.35">
      <c r="B26" s="46" t="s">
        <v>25</v>
      </c>
      <c r="C26" s="52">
        <v>1228.5</v>
      </c>
      <c r="D26" s="48"/>
      <c r="E26" s="54"/>
      <c r="F26" s="43"/>
      <c r="G26" s="43"/>
      <c r="H26" s="43"/>
    </row>
    <row r="27" spans="2:11" ht="15" customHeight="1" x14ac:dyDescent="0.3">
      <c r="B27" s="41" t="s">
        <v>26</v>
      </c>
      <c r="C27" s="42">
        <v>0</v>
      </c>
      <c r="D27" s="50"/>
      <c r="E27" s="43"/>
      <c r="F27" s="43"/>
      <c r="H27" s="43"/>
      <c r="J27" s="40"/>
      <c r="K27" s="40"/>
    </row>
    <row r="28" spans="2:11" ht="15" customHeight="1" thickBot="1" x14ac:dyDescent="0.35">
      <c r="B28" s="46" t="s">
        <v>27</v>
      </c>
      <c r="C28" s="47">
        <v>0</v>
      </c>
      <c r="D28" s="55"/>
      <c r="E28" s="43"/>
      <c r="F28" s="43"/>
      <c r="H28" s="43"/>
      <c r="J28" s="40"/>
      <c r="K28" s="40"/>
    </row>
    <row r="29" spans="2:11" ht="15" customHeight="1" x14ac:dyDescent="0.3">
      <c r="B29" s="41" t="s">
        <v>28</v>
      </c>
      <c r="C29" s="56">
        <f>SUM(FluxoFuturo!K3:K93)</f>
        <v>22943713.956730783</v>
      </c>
      <c r="D29" s="35"/>
      <c r="E29" s="43"/>
      <c r="F29" s="43"/>
      <c r="H29" s="43"/>
      <c r="J29" s="40"/>
      <c r="K29" s="40"/>
    </row>
    <row r="30" spans="2:11" ht="15" customHeight="1" thickBot="1" x14ac:dyDescent="0.35">
      <c r="B30" s="46" t="s">
        <v>29</v>
      </c>
      <c r="C30" s="57">
        <v>20651.95</v>
      </c>
      <c r="D30" s="35"/>
      <c r="E30" s="43"/>
      <c r="F30" s="43"/>
      <c r="H30" s="43"/>
      <c r="J30" s="40"/>
      <c r="K30" s="40"/>
    </row>
    <row r="31" spans="2:11" ht="15" customHeight="1" thickBot="1" x14ac:dyDescent="0.35">
      <c r="B31" s="51" t="s">
        <v>30</v>
      </c>
      <c r="C31" s="57">
        <v>20651.95</v>
      </c>
      <c r="D31" s="35"/>
      <c r="E31" s="43"/>
      <c r="F31" s="43"/>
      <c r="H31" s="43"/>
      <c r="J31" s="40"/>
      <c r="K31" s="40"/>
    </row>
    <row r="32" spans="2:11" ht="15" customHeight="1" thickBot="1" x14ac:dyDescent="0.35">
      <c r="B32" s="37" t="s">
        <v>31</v>
      </c>
      <c r="C32" s="57">
        <v>20651.95</v>
      </c>
      <c r="D32" s="35"/>
      <c r="E32" s="43"/>
      <c r="F32" s="43"/>
      <c r="H32" s="43"/>
      <c r="J32" s="40"/>
      <c r="K32" s="40"/>
    </row>
    <row r="33" spans="1:11" ht="15" customHeight="1" x14ac:dyDescent="0.3">
      <c r="A33" s="152"/>
      <c r="B33" s="41" t="s">
        <v>32</v>
      </c>
      <c r="C33" s="42">
        <f>SUMIFS(Inadimplência!Q:Q,Inadimplência!V:V,Template!B33)</f>
        <v>20651.95</v>
      </c>
      <c r="D33" s="35"/>
      <c r="E33" s="43"/>
      <c r="F33" s="43"/>
      <c r="H33" s="43"/>
      <c r="J33" s="40"/>
      <c r="K33" s="40"/>
    </row>
    <row r="34" spans="1:11" ht="15" customHeight="1" x14ac:dyDescent="0.3">
      <c r="A34" s="152"/>
      <c r="B34" s="37" t="s">
        <v>33</v>
      </c>
      <c r="C34" s="44">
        <v>0</v>
      </c>
      <c r="D34" s="35"/>
      <c r="E34" s="43"/>
      <c r="F34" s="43"/>
      <c r="H34" s="43"/>
      <c r="J34" s="40"/>
      <c r="K34" s="40"/>
    </row>
    <row r="35" spans="1:11" ht="15" customHeight="1" x14ac:dyDescent="0.3">
      <c r="A35" s="152"/>
      <c r="B35" s="37" t="s">
        <v>34</v>
      </c>
      <c r="C35" s="44">
        <v>0</v>
      </c>
      <c r="D35" s="35"/>
      <c r="E35" s="43"/>
      <c r="F35" s="43"/>
      <c r="H35" s="43"/>
      <c r="J35" s="40"/>
      <c r="K35" s="40"/>
    </row>
    <row r="36" spans="1:11" ht="15" customHeight="1" x14ac:dyDescent="0.3">
      <c r="A36" s="152"/>
      <c r="B36" s="37" t="s">
        <v>35</v>
      </c>
      <c r="C36" s="44">
        <v>0</v>
      </c>
      <c r="D36" s="35"/>
      <c r="E36" s="43"/>
      <c r="F36" s="43"/>
      <c r="H36" s="43"/>
      <c r="J36" s="40"/>
      <c r="K36" s="40"/>
    </row>
    <row r="37" spans="1:11" ht="15" customHeight="1" x14ac:dyDescent="0.3">
      <c r="A37" s="152"/>
      <c r="B37" s="37" t="s">
        <v>36</v>
      </c>
      <c r="C37" s="44">
        <v>0</v>
      </c>
      <c r="D37" s="35"/>
      <c r="E37" s="43"/>
      <c r="F37" s="43"/>
      <c r="H37" s="43"/>
      <c r="J37" s="40"/>
      <c r="K37" s="40"/>
    </row>
    <row r="38" spans="1:11" ht="15" customHeight="1" x14ac:dyDescent="0.3">
      <c r="A38" s="152"/>
      <c r="B38" s="37" t="s">
        <v>37</v>
      </c>
      <c r="C38" s="44">
        <v>0</v>
      </c>
      <c r="D38" s="35"/>
      <c r="E38" s="43"/>
      <c r="F38" s="43"/>
      <c r="H38" s="43"/>
      <c r="J38" s="40"/>
    </row>
    <row r="39" spans="1:11" ht="15" customHeight="1" thickBot="1" x14ac:dyDescent="0.35">
      <c r="A39" s="152"/>
      <c r="B39" s="46" t="s">
        <v>38</v>
      </c>
      <c r="C39" s="44">
        <v>0</v>
      </c>
      <c r="D39" s="35"/>
      <c r="E39" s="43"/>
      <c r="F39" s="43"/>
      <c r="H39" s="43"/>
      <c r="J39" s="40"/>
    </row>
    <row r="40" spans="1:11" ht="15" customHeight="1" x14ac:dyDescent="0.3">
      <c r="B40" s="41" t="s">
        <v>39</v>
      </c>
      <c r="C40" s="42">
        <f>SUMIFS(Recebimento!N:N,Recebimento!AK:AK,Template!B40)</f>
        <v>16684.48</v>
      </c>
      <c r="D40" s="35"/>
      <c r="E40" s="58"/>
      <c r="F40" s="43"/>
      <c r="H40" s="43"/>
      <c r="J40" s="40"/>
    </row>
    <row r="41" spans="1:11" ht="15" customHeight="1" x14ac:dyDescent="0.3">
      <c r="B41" s="37" t="s">
        <v>40</v>
      </c>
      <c r="C41" s="44">
        <f>SUMIFS(Recebimento!N:N,Recebimento!AK:AK,Template!B41)</f>
        <v>9194.7099999999991</v>
      </c>
      <c r="D41" s="35"/>
      <c r="E41" s="58"/>
      <c r="F41" s="43"/>
      <c r="H41" s="43"/>
      <c r="J41" s="40"/>
    </row>
    <row r="42" spans="1:11" ht="15" customHeight="1" x14ac:dyDescent="0.3">
      <c r="B42" s="37" t="s">
        <v>41</v>
      </c>
      <c r="C42" s="44">
        <f>SUMIFS(Recebimento!N:N,Recebimento!AK:AK,Template!B42)</f>
        <v>0</v>
      </c>
      <c r="D42" s="35"/>
      <c r="E42" s="58"/>
      <c r="F42" s="43"/>
      <c r="H42" s="43"/>
      <c r="J42" s="40"/>
    </row>
    <row r="43" spans="1:11" ht="15" customHeight="1" x14ac:dyDescent="0.3">
      <c r="B43" s="37" t="s">
        <v>42</v>
      </c>
      <c r="C43" s="44">
        <f>SUMIFS(Recebimento!N:N,Recebimento!AK:AK,Template!B43)</f>
        <v>0</v>
      </c>
      <c r="D43" s="35"/>
      <c r="E43" s="59"/>
      <c r="F43" s="43"/>
      <c r="H43" s="43"/>
    </row>
    <row r="44" spans="1:11" ht="15" customHeight="1" x14ac:dyDescent="0.3">
      <c r="B44" s="37" t="s">
        <v>43</v>
      </c>
      <c r="C44" s="44">
        <f>SUMIFS(Recebimento!N:N,Recebimento!AK:AK,Template!B44)</f>
        <v>0</v>
      </c>
      <c r="D44" s="35"/>
      <c r="E44" s="58"/>
      <c r="F44" s="43"/>
      <c r="H44" s="43"/>
    </row>
    <row r="45" spans="1:11" ht="15" customHeight="1" x14ac:dyDescent="0.3">
      <c r="B45" s="37" t="s">
        <v>44</v>
      </c>
      <c r="C45" s="44">
        <f>SUMIFS(Recebimento!N:N,Recebimento!AK:AK,Template!B45)</f>
        <v>0</v>
      </c>
      <c r="D45" s="35"/>
      <c r="E45" s="58"/>
      <c r="F45" s="43"/>
      <c r="H45" s="43"/>
    </row>
    <row r="46" spans="1:11" ht="15" customHeight="1" thickBot="1" x14ac:dyDescent="0.35">
      <c r="B46" s="37" t="s">
        <v>45</v>
      </c>
      <c r="C46" s="47">
        <f>SUMIFS(Recebimento!N:N,Recebimento!AK:AK,Template!B46)</f>
        <v>19057.010000000002</v>
      </c>
      <c r="D46" s="35"/>
      <c r="E46" s="60"/>
      <c r="F46" s="43"/>
      <c r="H46" s="43"/>
    </row>
    <row r="47" spans="1:11" ht="15" customHeight="1" x14ac:dyDescent="0.3">
      <c r="B47" s="41" t="s">
        <v>46</v>
      </c>
      <c r="C47" s="42">
        <v>527914.00666666671</v>
      </c>
      <c r="D47" s="48"/>
      <c r="E47" s="43"/>
      <c r="F47" s="43"/>
      <c r="H47" s="43"/>
    </row>
    <row r="48" spans="1:11" ht="15" customHeight="1" x14ac:dyDescent="0.3">
      <c r="B48" s="37" t="s">
        <v>47</v>
      </c>
      <c r="C48" s="44">
        <v>478650.45614764426</v>
      </c>
      <c r="D48" s="48"/>
      <c r="E48" s="43"/>
      <c r="F48" s="43"/>
      <c r="H48" s="43"/>
    </row>
    <row r="49" spans="2:8" ht="15" customHeight="1" x14ac:dyDescent="0.3">
      <c r="B49" s="37" t="s">
        <v>48</v>
      </c>
      <c r="C49" s="44">
        <v>476024.69316031085</v>
      </c>
      <c r="D49" s="45"/>
      <c r="E49" s="43"/>
      <c r="F49" s="43"/>
      <c r="H49" s="43"/>
    </row>
    <row r="50" spans="2:8" ht="15" customHeight="1" x14ac:dyDescent="0.3">
      <c r="B50" s="37" t="s">
        <v>49</v>
      </c>
      <c r="C50" s="44">
        <v>474513.22965609957</v>
      </c>
      <c r="D50" s="48"/>
      <c r="E50" s="43"/>
      <c r="F50" s="43"/>
      <c r="H50" s="43"/>
    </row>
    <row r="51" spans="2:8" ht="15" customHeight="1" x14ac:dyDescent="0.3">
      <c r="B51" s="37" t="s">
        <v>50</v>
      </c>
      <c r="C51" s="44">
        <v>485964.79647370649</v>
      </c>
      <c r="D51" s="45"/>
      <c r="E51" s="43"/>
      <c r="F51" s="43"/>
      <c r="H51" s="43"/>
    </row>
    <row r="52" spans="2:8" ht="15" customHeight="1" x14ac:dyDescent="0.3">
      <c r="B52" s="37" t="s">
        <v>51</v>
      </c>
      <c r="C52" s="44">
        <v>458919.88689358701</v>
      </c>
      <c r="D52" s="35"/>
      <c r="E52" s="43"/>
      <c r="F52" s="43"/>
      <c r="H52" s="43"/>
    </row>
    <row r="53" spans="2:8" ht="15" customHeight="1" thickBot="1" x14ac:dyDescent="0.35">
      <c r="B53" s="46" t="s">
        <v>52</v>
      </c>
      <c r="C53" s="47">
        <v>20041726.887732595</v>
      </c>
      <c r="D53" s="48"/>
      <c r="E53" s="43"/>
      <c r="F53" s="43"/>
      <c r="H53" s="43"/>
    </row>
    <row r="54" spans="2:8" ht="15" customHeight="1" x14ac:dyDescent="0.3">
      <c r="B54" s="61" t="s">
        <v>53</v>
      </c>
      <c r="C54" s="42"/>
      <c r="D54" s="50"/>
      <c r="E54" s="43"/>
      <c r="F54" s="43"/>
      <c r="H54" s="43"/>
    </row>
    <row r="55" spans="2:8" ht="15" customHeight="1" x14ac:dyDescent="0.3">
      <c r="B55" s="62" t="s">
        <v>54</v>
      </c>
      <c r="C55" s="63"/>
      <c r="D55" s="45"/>
      <c r="E55" s="43"/>
      <c r="F55" s="43"/>
      <c r="H55" s="43"/>
    </row>
    <row r="56" spans="2:8" ht="15" customHeight="1" thickBot="1" x14ac:dyDescent="0.35">
      <c r="B56" s="64" t="s">
        <v>55</v>
      </c>
      <c r="C56" s="65">
        <f>SUM(FluxoFuturo!L3:L93)</f>
        <v>22964365.906730786</v>
      </c>
      <c r="D56" s="45"/>
      <c r="E56" s="43"/>
      <c r="F56" s="43"/>
      <c r="H56" s="43"/>
    </row>
    <row r="57" spans="2:8" ht="15" customHeight="1" x14ac:dyDescent="0.3">
      <c r="B57" s="41" t="s">
        <v>56</v>
      </c>
      <c r="C57" s="66"/>
      <c r="D57" s="35"/>
      <c r="E57" s="43"/>
      <c r="F57" s="43"/>
      <c r="H57" s="43"/>
    </row>
    <row r="58" spans="2:8" ht="15" customHeight="1" x14ac:dyDescent="0.3">
      <c r="B58" s="37" t="s">
        <v>57</v>
      </c>
      <c r="C58" s="67"/>
      <c r="D58" s="35"/>
      <c r="E58" s="43"/>
      <c r="F58" s="43"/>
      <c r="H58" s="43"/>
    </row>
    <row r="59" spans="2:8" ht="15" customHeight="1" x14ac:dyDescent="0.3">
      <c r="B59" s="68" t="s">
        <v>58</v>
      </c>
      <c r="C59" s="69"/>
      <c r="D59" s="35"/>
      <c r="E59" s="43"/>
      <c r="F59" s="43"/>
      <c r="H59" s="43"/>
    </row>
    <row r="60" spans="2:8" ht="15" customHeight="1" x14ac:dyDescent="0.3">
      <c r="B60" s="70" t="s">
        <v>59</v>
      </c>
      <c r="C60" s="67" t="s">
        <v>60</v>
      </c>
      <c r="D60" s="35"/>
      <c r="E60" s="43"/>
      <c r="F60" s="43"/>
      <c r="H60" s="43"/>
    </row>
    <row r="61" spans="2:8" ht="15" customHeight="1" x14ac:dyDescent="0.3">
      <c r="B61" s="37" t="s">
        <v>61</v>
      </c>
      <c r="C61" s="67" t="s">
        <v>60</v>
      </c>
      <c r="D61" s="35"/>
      <c r="E61" s="43"/>
      <c r="F61" s="43"/>
      <c r="H61" s="43"/>
    </row>
    <row r="62" spans="2:8" ht="15" customHeight="1" x14ac:dyDescent="0.3">
      <c r="B62" s="68" t="s">
        <v>62</v>
      </c>
      <c r="C62" s="69" t="s">
        <v>60</v>
      </c>
      <c r="D62" s="35"/>
      <c r="E62" s="43"/>
      <c r="F62" s="43"/>
      <c r="H62" s="43"/>
    </row>
    <row r="63" spans="2:8" ht="15" customHeight="1" x14ac:dyDescent="0.3">
      <c r="B63" s="70" t="s">
        <v>63</v>
      </c>
      <c r="C63" s="67" t="s">
        <v>60</v>
      </c>
      <c r="D63" s="35"/>
      <c r="E63" s="43"/>
      <c r="F63" s="43"/>
      <c r="H63" s="43"/>
    </row>
    <row r="64" spans="2:8" ht="15" customHeight="1" x14ac:dyDescent="0.3">
      <c r="B64" s="37" t="s">
        <v>64</v>
      </c>
      <c r="C64" s="67" t="s">
        <v>60</v>
      </c>
      <c r="D64" s="35"/>
      <c r="E64" s="43"/>
      <c r="F64" s="43"/>
      <c r="H64" s="43"/>
    </row>
    <row r="65" spans="1:9" ht="15" customHeight="1" x14ac:dyDescent="0.3">
      <c r="B65" s="68" t="s">
        <v>65</v>
      </c>
      <c r="C65" s="69" t="s">
        <v>60</v>
      </c>
      <c r="D65" s="35"/>
      <c r="E65" s="43"/>
      <c r="F65" s="43"/>
      <c r="H65" s="43"/>
    </row>
    <row r="66" spans="1:9" ht="15" customHeight="1" x14ac:dyDescent="0.3">
      <c r="B66" s="70" t="s">
        <v>66</v>
      </c>
      <c r="C66" s="67" t="s">
        <v>60</v>
      </c>
      <c r="D66" s="35"/>
      <c r="E66" s="43"/>
      <c r="F66" s="43"/>
      <c r="H66" s="43"/>
    </row>
    <row r="67" spans="1:9" ht="15" customHeight="1" x14ac:dyDescent="0.3">
      <c r="B67" s="37" t="s">
        <v>67</v>
      </c>
      <c r="C67" s="67" t="s">
        <v>60</v>
      </c>
      <c r="D67" s="35"/>
      <c r="E67" s="43"/>
      <c r="F67" s="43"/>
      <c r="H67" s="43"/>
    </row>
    <row r="68" spans="1:9" ht="15" customHeight="1" x14ac:dyDescent="0.3">
      <c r="B68" s="68" t="s">
        <v>68</v>
      </c>
      <c r="C68" s="69" t="s">
        <v>60</v>
      </c>
      <c r="D68" s="35"/>
      <c r="E68" s="43"/>
      <c r="F68" s="43"/>
      <c r="H68" s="43"/>
    </row>
    <row r="69" spans="1:9" ht="15" customHeight="1" x14ac:dyDescent="0.3">
      <c r="B69" s="70" t="s">
        <v>69</v>
      </c>
      <c r="C69" s="67" t="s">
        <v>60</v>
      </c>
      <c r="D69" s="35"/>
      <c r="E69" s="43"/>
      <c r="F69" s="43"/>
      <c r="H69" s="43"/>
    </row>
    <row r="70" spans="1:9" ht="15" customHeight="1" x14ac:dyDescent="0.3">
      <c r="B70" s="37" t="s">
        <v>70</v>
      </c>
      <c r="C70" s="67" t="s">
        <v>60</v>
      </c>
      <c r="D70" s="35"/>
      <c r="E70" s="43"/>
      <c r="F70" s="43"/>
      <c r="H70" s="43"/>
    </row>
    <row r="71" spans="1:9" ht="15" customHeight="1" thickBot="1" x14ac:dyDescent="0.35">
      <c r="B71" s="46" t="s">
        <v>71</v>
      </c>
      <c r="C71" s="71" t="s">
        <v>60</v>
      </c>
      <c r="D71" s="35"/>
      <c r="E71" s="43"/>
      <c r="F71" s="43"/>
      <c r="H71" s="43"/>
    </row>
    <row r="72" spans="1:9" ht="15" customHeight="1" x14ac:dyDescent="0.3">
      <c r="B72" s="37" t="s">
        <v>72</v>
      </c>
      <c r="C72" s="72">
        <f>AVERAGE(FluxoFuturo!S3:S93)</f>
        <v>0.68688363566959443</v>
      </c>
      <c r="D72" s="35"/>
      <c r="E72" s="43"/>
      <c r="F72" s="43"/>
      <c r="H72" s="43"/>
    </row>
    <row r="73" spans="1:9" ht="15" customHeight="1" x14ac:dyDescent="0.3">
      <c r="B73" s="37" t="s">
        <v>73</v>
      </c>
      <c r="C73" s="73">
        <f>C74/12</f>
        <v>14.333333333333334</v>
      </c>
      <c r="D73" s="35"/>
      <c r="E73" s="43"/>
      <c r="F73" s="43"/>
      <c r="H73" s="43"/>
    </row>
    <row r="74" spans="1:9" ht="15" customHeight="1" x14ac:dyDescent="0.3">
      <c r="B74" s="37" t="s">
        <v>74</v>
      </c>
      <c r="C74" s="74">
        <v>172</v>
      </c>
      <c r="D74" s="35"/>
      <c r="E74" s="43"/>
      <c r="F74" s="43"/>
      <c r="H74" s="43"/>
    </row>
    <row r="75" spans="1:9" ht="15" customHeight="1" thickBot="1" x14ac:dyDescent="0.35">
      <c r="B75" s="46" t="s">
        <v>75</v>
      </c>
      <c r="C75" s="75">
        <f>AVERAGE(FluxoFuturo!E3:E93)</f>
        <v>5.8418197802197751E-2</v>
      </c>
      <c r="D75" s="35"/>
      <c r="E75" s="43"/>
      <c r="F75" s="43"/>
      <c r="H75" s="43"/>
    </row>
    <row r="77" spans="1:9" ht="15" customHeight="1" x14ac:dyDescent="0.3">
      <c r="A77" s="153" t="s">
        <v>76</v>
      </c>
      <c r="B77" s="153"/>
      <c r="C77" s="153"/>
      <c r="D77" s="153"/>
      <c r="E77" s="153"/>
    </row>
    <row r="78" spans="1:9" ht="15" customHeight="1" x14ac:dyDescent="0.3">
      <c r="A78" s="76" t="s">
        <v>77</v>
      </c>
      <c r="B78" s="76" t="s">
        <v>78</v>
      </c>
      <c r="C78" s="76" t="s">
        <v>79</v>
      </c>
      <c r="D78" s="76" t="s">
        <v>80</v>
      </c>
      <c r="E78" s="76" t="s">
        <v>81</v>
      </c>
      <c r="H78" s="43"/>
      <c r="I78" s="43"/>
    </row>
    <row r="79" spans="1:9" s="81" customFormat="1" ht="12" x14ac:dyDescent="0.3">
      <c r="A79" s="77">
        <v>135922</v>
      </c>
      <c r="B79" s="78">
        <v>6494</v>
      </c>
      <c r="C79" s="78" t="s">
        <v>82</v>
      </c>
      <c r="D79" s="79"/>
      <c r="E79" s="79">
        <v>362747.66645983775</v>
      </c>
      <c r="F79" s="80"/>
      <c r="H79" s="80"/>
      <c r="I79" s="80"/>
    </row>
    <row r="80" spans="1:9" s="81" customFormat="1" ht="12" x14ac:dyDescent="0.3">
      <c r="A80" s="77">
        <v>135688</v>
      </c>
      <c r="B80" s="78">
        <v>6451</v>
      </c>
      <c r="C80" s="78" t="s">
        <v>83</v>
      </c>
      <c r="D80" s="79"/>
      <c r="E80" s="79">
        <v>357253.73765532742</v>
      </c>
      <c r="F80" s="80"/>
      <c r="H80" s="80"/>
      <c r="I80" s="80"/>
    </row>
    <row r="81" spans="1:9" s="81" customFormat="1" ht="12" x14ac:dyDescent="0.3">
      <c r="A81" s="77">
        <v>135667</v>
      </c>
      <c r="B81" s="78">
        <v>6402</v>
      </c>
      <c r="C81" s="78" t="s">
        <v>84</v>
      </c>
      <c r="D81" s="79"/>
      <c r="E81" s="79">
        <v>346392.97165513068</v>
      </c>
      <c r="F81" s="80"/>
      <c r="H81" s="80"/>
      <c r="I81" s="80"/>
    </row>
    <row r="82" spans="1:9" s="81" customFormat="1" ht="12" x14ac:dyDescent="0.3">
      <c r="A82" s="77">
        <v>135924</v>
      </c>
      <c r="B82" s="78">
        <v>6498</v>
      </c>
      <c r="C82" s="78" t="s">
        <v>85</v>
      </c>
      <c r="D82" s="79"/>
      <c r="E82" s="79">
        <v>332490.23691970331</v>
      </c>
      <c r="F82" s="80"/>
      <c r="H82" s="80"/>
      <c r="I82" s="80"/>
    </row>
    <row r="83" spans="1:9" s="81" customFormat="1" ht="12" x14ac:dyDescent="0.3">
      <c r="A83" s="77">
        <v>135654</v>
      </c>
      <c r="B83" s="78">
        <v>6379</v>
      </c>
      <c r="C83" s="78" t="s">
        <v>86</v>
      </c>
      <c r="D83" s="79"/>
      <c r="E83" s="79">
        <v>332212.44419432449</v>
      </c>
      <c r="F83" s="80"/>
      <c r="H83" s="80"/>
      <c r="I83" s="80"/>
    </row>
    <row r="84" spans="1:9" s="81" customFormat="1" ht="12" x14ac:dyDescent="0.3">
      <c r="A84" s="77">
        <v>135663</v>
      </c>
      <c r="B84" s="78">
        <v>6417</v>
      </c>
      <c r="C84" s="78" t="s">
        <v>87</v>
      </c>
      <c r="D84" s="79"/>
      <c r="E84" s="79">
        <v>331983.16081292398</v>
      </c>
      <c r="F84" s="80"/>
      <c r="H84" s="80"/>
      <c r="I84" s="80"/>
    </row>
    <row r="85" spans="1:9" s="81" customFormat="1" ht="12" x14ac:dyDescent="0.3">
      <c r="A85" s="77">
        <v>135923</v>
      </c>
      <c r="B85" s="78">
        <v>6497</v>
      </c>
      <c r="C85" s="78" t="s">
        <v>88</v>
      </c>
      <c r="D85" s="79"/>
      <c r="E85" s="79">
        <v>330248.37681276433</v>
      </c>
      <c r="F85" s="80"/>
      <c r="H85" s="80"/>
      <c r="I85" s="80"/>
    </row>
    <row r="86" spans="1:9" s="81" customFormat="1" ht="12" x14ac:dyDescent="0.3">
      <c r="A86" s="77">
        <v>135652</v>
      </c>
      <c r="B86" s="78">
        <v>6414</v>
      </c>
      <c r="C86" s="78" t="s">
        <v>89</v>
      </c>
      <c r="D86" s="79"/>
      <c r="E86" s="79">
        <v>329777.53741259495</v>
      </c>
      <c r="F86" s="80"/>
      <c r="H86" s="80"/>
      <c r="I86" s="80"/>
    </row>
    <row r="87" spans="1:9" s="81" customFormat="1" ht="12" x14ac:dyDescent="0.3">
      <c r="A87" s="77">
        <v>135672</v>
      </c>
      <c r="B87" s="78">
        <v>6453</v>
      </c>
      <c r="C87" s="78" t="s">
        <v>90</v>
      </c>
      <c r="D87" s="79"/>
      <c r="E87" s="79">
        <v>326296.89154025452</v>
      </c>
      <c r="F87" s="80"/>
      <c r="H87" s="80"/>
      <c r="I87" s="80"/>
    </row>
    <row r="88" spans="1:9" s="81" customFormat="1" ht="12" x14ac:dyDescent="0.3">
      <c r="A88" s="77">
        <v>135634</v>
      </c>
      <c r="B88" s="78">
        <v>6427</v>
      </c>
      <c r="C88" s="78" t="s">
        <v>91</v>
      </c>
      <c r="D88" s="79"/>
      <c r="E88" s="79">
        <v>323536.30523948697</v>
      </c>
      <c r="F88" s="80"/>
      <c r="H88" s="80"/>
      <c r="I88" s="80"/>
    </row>
    <row r="89" spans="1:9" ht="15" customHeight="1" x14ac:dyDescent="0.3">
      <c r="A89" s="82"/>
      <c r="B89" s="83"/>
      <c r="C89" s="84" t="s">
        <v>92</v>
      </c>
      <c r="D89" s="85">
        <v>0</v>
      </c>
      <c r="E89" s="85">
        <f>SUM(E79:E88)</f>
        <v>3372939.3287023483</v>
      </c>
    </row>
    <row r="91" spans="1:9" s="86" customFormat="1" ht="15" customHeight="1" x14ac:dyDescent="0.3">
      <c r="B91" s="154" t="s">
        <v>93</v>
      </c>
      <c r="C91" s="155"/>
      <c r="D91" s="31"/>
      <c r="H91" s="87"/>
      <c r="I91" s="87"/>
    </row>
    <row r="92" spans="1:9" s="86" customFormat="1" ht="15" customHeight="1" x14ac:dyDescent="0.2">
      <c r="B92" s="88" t="s">
        <v>32</v>
      </c>
      <c r="C92" s="89">
        <f>SUMIFS(Planilha5!C:C,Planilha5!D:D,Template!B92)</f>
        <v>1257868.0095067834</v>
      </c>
      <c r="D92" s="31"/>
      <c r="H92" s="87"/>
      <c r="I92" s="87"/>
    </row>
    <row r="93" spans="1:9" s="86" customFormat="1" ht="15" customHeight="1" x14ac:dyDescent="0.2">
      <c r="B93" s="88" t="s">
        <v>33</v>
      </c>
      <c r="C93" s="89">
        <v>0</v>
      </c>
      <c r="D93" s="31"/>
      <c r="H93" s="87"/>
      <c r="I93" s="87"/>
    </row>
    <row r="94" spans="1:9" s="86" customFormat="1" ht="15" customHeight="1" x14ac:dyDescent="0.2">
      <c r="B94" s="88" t="s">
        <v>34</v>
      </c>
      <c r="C94" s="89">
        <v>0</v>
      </c>
      <c r="D94" s="31"/>
      <c r="H94" s="87"/>
      <c r="I94" s="87"/>
    </row>
    <row r="95" spans="1:9" s="86" customFormat="1" ht="15" customHeight="1" x14ac:dyDescent="0.2">
      <c r="B95" s="88" t="s">
        <v>35</v>
      </c>
      <c r="C95" s="89">
        <v>0</v>
      </c>
      <c r="D95" s="31"/>
      <c r="H95" s="87"/>
      <c r="I95" s="87"/>
    </row>
    <row r="96" spans="1:9" s="86" customFormat="1" ht="15" customHeight="1" x14ac:dyDescent="0.2">
      <c r="B96" s="88" t="s">
        <v>36</v>
      </c>
      <c r="C96" s="89">
        <v>0</v>
      </c>
      <c r="D96" s="31"/>
      <c r="H96" s="87"/>
      <c r="I96" s="87"/>
    </row>
    <row r="97" spans="2:9" s="86" customFormat="1" ht="15" customHeight="1" x14ac:dyDescent="0.2">
      <c r="B97" s="88" t="s">
        <v>37</v>
      </c>
      <c r="C97" s="89">
        <v>0</v>
      </c>
      <c r="D97" s="31"/>
      <c r="H97" s="87"/>
      <c r="I97" s="87"/>
    </row>
    <row r="98" spans="2:9" s="86" customFormat="1" ht="15" customHeight="1" x14ac:dyDescent="0.2">
      <c r="B98" s="88" t="s">
        <v>38</v>
      </c>
      <c r="C98" s="89">
        <v>0</v>
      </c>
      <c r="D98" s="31"/>
      <c r="H98" s="87"/>
      <c r="I98" s="87"/>
    </row>
    <row r="99" spans="2:9" s="86" customFormat="1" ht="15" customHeight="1" x14ac:dyDescent="0.2">
      <c r="B99" s="90"/>
      <c r="C99" s="90"/>
      <c r="F99" s="87"/>
      <c r="H99" s="87"/>
      <c r="I99" s="87"/>
    </row>
    <row r="100" spans="2:9" s="86" customFormat="1" ht="15" customHeight="1" x14ac:dyDescent="0.2">
      <c r="B100" s="91" t="s">
        <v>94</v>
      </c>
      <c r="C100" s="92">
        <f>SUM(C92:C98)</f>
        <v>1257868.0095067834</v>
      </c>
      <c r="F100" s="87"/>
      <c r="H100" s="87"/>
      <c r="I100" s="87"/>
    </row>
    <row r="101" spans="2:9" ht="15" customHeight="1" x14ac:dyDescent="0.3">
      <c r="E101" s="30"/>
    </row>
    <row r="102" spans="2:9" ht="15" customHeight="1" x14ac:dyDescent="0.3">
      <c r="B102" s="144" t="s">
        <v>95</v>
      </c>
      <c r="C102" s="144"/>
      <c r="D102" s="144"/>
      <c r="E102" s="144"/>
    </row>
    <row r="103" spans="2:9" ht="15" customHeight="1" x14ac:dyDescent="0.3">
      <c r="B103" s="93" t="s">
        <v>95</v>
      </c>
      <c r="C103" s="76" t="s">
        <v>96</v>
      </c>
      <c r="D103" s="76" t="s">
        <v>81</v>
      </c>
      <c r="E103" s="76" t="s">
        <v>97</v>
      </c>
    </row>
    <row r="104" spans="2:9" ht="15" customHeight="1" x14ac:dyDescent="0.2">
      <c r="B104" s="88" t="s">
        <v>98</v>
      </c>
      <c r="C104" s="94">
        <f>SUMIFS(Planilha5!G:G,Planilha5!F:F,Template!B104)</f>
        <v>20651.95</v>
      </c>
      <c r="D104" s="94">
        <f>SUM(Planilha5!H:H)</f>
        <v>1257868.0095067834</v>
      </c>
      <c r="E104" s="94">
        <f>SUM(Planilha5!C:C)</f>
        <v>1257868.0095067834</v>
      </c>
    </row>
    <row r="105" spans="2:9" ht="15" customHeight="1" x14ac:dyDescent="0.2">
      <c r="B105" s="88" t="s">
        <v>99</v>
      </c>
      <c r="C105" s="94">
        <v>0</v>
      </c>
      <c r="D105" s="94">
        <v>0</v>
      </c>
      <c r="E105" s="94">
        <v>0</v>
      </c>
    </row>
    <row r="106" spans="2:9" ht="15" customHeight="1" x14ac:dyDescent="0.2">
      <c r="B106" s="88" t="s">
        <v>100</v>
      </c>
      <c r="C106" s="94">
        <v>0</v>
      </c>
      <c r="D106" s="94">
        <v>0</v>
      </c>
      <c r="E106" s="94">
        <v>0</v>
      </c>
    </row>
    <row r="107" spans="2:9" ht="15" customHeight="1" x14ac:dyDescent="0.2">
      <c r="B107" s="88" t="s">
        <v>101</v>
      </c>
      <c r="C107" s="94">
        <v>0</v>
      </c>
      <c r="D107" s="94">
        <v>0</v>
      </c>
      <c r="E107" s="94">
        <v>0</v>
      </c>
    </row>
    <row r="108" spans="2:9" ht="15" customHeight="1" x14ac:dyDescent="0.2">
      <c r="B108" s="88" t="s">
        <v>102</v>
      </c>
      <c r="C108" s="94">
        <v>0</v>
      </c>
      <c r="D108" s="94">
        <v>0</v>
      </c>
      <c r="E108" s="94">
        <v>0</v>
      </c>
    </row>
    <row r="109" spans="2:9" ht="15" customHeight="1" x14ac:dyDescent="0.2">
      <c r="B109" s="88" t="s">
        <v>103</v>
      </c>
      <c r="C109" s="94">
        <v>0</v>
      </c>
      <c r="D109" s="94">
        <v>0</v>
      </c>
      <c r="E109" s="94">
        <v>0</v>
      </c>
    </row>
    <row r="110" spans="2:9" ht="15" customHeight="1" x14ac:dyDescent="0.2">
      <c r="B110" s="88" t="s">
        <v>104</v>
      </c>
      <c r="C110" s="94">
        <v>0</v>
      </c>
      <c r="D110" s="94">
        <v>0</v>
      </c>
      <c r="E110" s="94">
        <v>0</v>
      </c>
    </row>
    <row r="111" spans="2:9" ht="15" customHeight="1" x14ac:dyDescent="0.3">
      <c r="B111" s="90"/>
      <c r="C111" s="90"/>
      <c r="D111" s="90"/>
      <c r="E111" s="40"/>
    </row>
    <row r="112" spans="2:9" ht="15" customHeight="1" x14ac:dyDescent="0.2">
      <c r="B112" s="91" t="s">
        <v>94</v>
      </c>
      <c r="C112" s="92">
        <f>SUM(C104:C110)</f>
        <v>20651.95</v>
      </c>
      <c r="D112" s="92">
        <f>SUM(D104:D110)</f>
        <v>1257868.0095067834</v>
      </c>
      <c r="E112" s="92">
        <f>SUM(E104:E110)</f>
        <v>1257868.0095067834</v>
      </c>
    </row>
    <row r="115" spans="3:3" ht="15" customHeight="1" x14ac:dyDescent="0.3">
      <c r="C115" s="95"/>
    </row>
    <row r="116" spans="3:3" ht="15" customHeight="1" x14ac:dyDescent="0.3">
      <c r="C116" s="96"/>
    </row>
  </sheetData>
  <mergeCells count="7">
    <mergeCell ref="B102:E102"/>
    <mergeCell ref="B2:C2"/>
    <mergeCell ref="B3:C4"/>
    <mergeCell ref="E9:E12"/>
    <mergeCell ref="A33:A39"/>
    <mergeCell ref="A77:E77"/>
    <mergeCell ref="B91:C9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4387F-9352-4A1D-8AFA-5286BF699D8A}">
  <dimension ref="A1:R8"/>
  <sheetViews>
    <sheetView workbookViewId="0">
      <selection activeCell="H2" sqref="H2"/>
    </sheetView>
  </sheetViews>
  <sheetFormatPr defaultRowHeight="14.4" x14ac:dyDescent="0.3"/>
  <cols>
    <col min="1" max="1" width="7.5546875" bestFit="1" customWidth="1"/>
    <col min="2" max="2" width="11.5546875" bestFit="1" customWidth="1"/>
    <col min="3" max="3" width="15.5546875" bestFit="1" customWidth="1"/>
    <col min="4" max="4" width="36.33203125" bestFit="1" customWidth="1"/>
    <col min="5" max="5" width="21.44140625" bestFit="1" customWidth="1"/>
    <col min="6" max="6" width="49.6640625" bestFit="1" customWidth="1"/>
    <col min="7" max="7" width="15.33203125" bestFit="1" customWidth="1"/>
    <col min="8" max="8" width="10.109375" bestFit="1" customWidth="1"/>
    <col min="18" max="18" width="49.6640625" bestFit="1" customWidth="1"/>
  </cols>
  <sheetData>
    <row r="1" spans="1:18" x14ac:dyDescent="0.3">
      <c r="A1" s="117" t="s">
        <v>105</v>
      </c>
      <c r="B1" s="117" t="s">
        <v>106</v>
      </c>
      <c r="C1" s="118" t="s">
        <v>107</v>
      </c>
      <c r="D1" s="117" t="s">
        <v>93</v>
      </c>
      <c r="E1" s="117" t="s">
        <v>108</v>
      </c>
      <c r="F1" s="117" t="s">
        <v>95</v>
      </c>
      <c r="G1" s="119" t="s">
        <v>109</v>
      </c>
      <c r="H1" s="120" t="s">
        <v>110</v>
      </c>
      <c r="R1" s="122" t="s">
        <v>95</v>
      </c>
    </row>
    <row r="2" spans="1:18" x14ac:dyDescent="0.3">
      <c r="A2">
        <v>6388</v>
      </c>
      <c r="B2">
        <f>_xlfn.MAXIFS(Inadimplência!S:S,Planilha5!A:A,Planilha5!A2)</f>
        <v>10</v>
      </c>
      <c r="C2" s="121">
        <f>VLOOKUP(A2,FluxoFuturo!B:L,10,0)</f>
        <v>190842.47999999998</v>
      </c>
      <c r="D2" s="141" t="str">
        <f>IF(B2&lt;0,"Adimplente",IF(B2&lt;=30,"Vencidos e Não Pagos Até 30 Dias",IF(B2&lt;=61,"Vencidos e Não Pagos De 31 A 60 Dias",IF(B2&lt;=90,"Vencidos E Não Pagos De 61 A 90 Dias",IF(B2&lt;=120,"Vencidos e Não Pagos De 91 A 120 Dias",IF(B2&lt;=150,"Vencidos e Não Pagos De 121 A 150 Dias",IF(B2&lt;=180,"Vencidos e Não Pagos De 151 A 180 Dias",IF(B2&gt;180,"Vencidos E Não Pagos Acima de 180 Dias",""))))))))</f>
        <v>Vencidos e Não Pagos Até 30 Dias</v>
      </c>
      <c r="E2">
        <v>1</v>
      </c>
      <c r="F2" s="141" t="str">
        <f>IF(E2=1,$R$2,IF(E2=2,$R$3,IF(E2=3,$R$4,IF(E2=4,$R$5,IF(E2=5,$R$6,IF(E2=6,$R$7,IF(E2&gt;6,$R$8)))))))</f>
        <v>01 - Uma Parcela</v>
      </c>
      <c r="G2" s="121">
        <f>VLOOKUP(A2,FluxoFuturo!B:J,9,0)</f>
        <v>8137.32</v>
      </c>
      <c r="H2" s="121">
        <f>VLOOKUP(A2,FluxoFuturo!B:K,10,0)</f>
        <v>190842.47999999998</v>
      </c>
      <c r="R2" s="142" t="s">
        <v>98</v>
      </c>
    </row>
    <row r="3" spans="1:18" x14ac:dyDescent="0.3">
      <c r="A3">
        <v>6394</v>
      </c>
      <c r="B3">
        <f>_xlfn.MAXIFS(Inadimplência!S:S,Planilha5!A:A,Planilha5!A3)</f>
        <v>10</v>
      </c>
      <c r="C3" s="121">
        <f>VLOOKUP(A3,FluxoFuturo!B:L,10,0)</f>
        <v>255389.82661659687</v>
      </c>
      <c r="D3" s="141" t="str">
        <f t="shared" ref="D3:D6" si="0">IF(B3&lt;0,"Adimplente",IF(B3&lt;=30,"Vencidos e Não Pagos Até 30 Dias",IF(B3&lt;=61,"Vencidos e Não Pagos De 31 A 60 Dias",IF(B3&lt;=90,"Vencidos E Não Pagos De 61 A 90 Dias",IF(B3&lt;=120,"Vencidos e Não Pagos De 91 A 120 Dias",IF(B3&lt;=150,"Vencidos e Não Pagos De 121 A 150 Dias",IF(B3&lt;=180,"Vencidos e Não Pagos De 151 A 180 Dias",IF(B3&gt;180,"Vencidos E Não Pagos Acima de 180 Dias",""))))))))</f>
        <v>Vencidos e Não Pagos Até 30 Dias</v>
      </c>
      <c r="E3">
        <v>1</v>
      </c>
      <c r="F3" s="141" t="str">
        <f t="shared" ref="F3:F6" si="1">IF(E3=1,$R$2,IF(E3=2,$R$3,IF(E3=3,$R$4,IF(E3=4,$R$5,IF(E3=5,$R$6,IF(E3=6,$R$7,IF(E3&gt;6,$R$8)))))))</f>
        <v>01 - Uma Parcela</v>
      </c>
      <c r="G3" s="121">
        <f>VLOOKUP(A3,FluxoFuturo!B:J,9,0)</f>
        <v>3019.18</v>
      </c>
      <c r="H3" s="121">
        <f>VLOOKUP(A3,FluxoFuturo!B:K,10,0)</f>
        <v>255389.82661659687</v>
      </c>
      <c r="R3" s="142" t="s">
        <v>99</v>
      </c>
    </row>
    <row r="4" spans="1:18" x14ac:dyDescent="0.3">
      <c r="A4">
        <v>6396</v>
      </c>
      <c r="B4">
        <f>_xlfn.MAXIFS(Inadimplência!S:S,Planilha5!A:A,Planilha5!A4)</f>
        <v>10</v>
      </c>
      <c r="C4" s="121">
        <f>VLOOKUP(A4,FluxoFuturo!B:L,10,0)</f>
        <v>270620.49518620752</v>
      </c>
      <c r="D4" s="141" t="str">
        <f t="shared" si="0"/>
        <v>Vencidos e Não Pagos Até 30 Dias</v>
      </c>
      <c r="E4">
        <v>1</v>
      </c>
      <c r="F4" s="141" t="str">
        <f t="shared" si="1"/>
        <v>01 - Uma Parcela</v>
      </c>
      <c r="G4" s="121">
        <f>VLOOKUP(A4,FluxoFuturo!B:J,9,0)</f>
        <v>3166.03</v>
      </c>
      <c r="H4" s="121">
        <f>VLOOKUP(A4,FluxoFuturo!B:K,10,0)</f>
        <v>270620.49518620752</v>
      </c>
      <c r="R4" s="142" t="s">
        <v>100</v>
      </c>
    </row>
    <row r="5" spans="1:18" x14ac:dyDescent="0.3">
      <c r="A5">
        <v>6409</v>
      </c>
      <c r="B5">
        <f>_xlfn.MAXIFS(Inadimplência!S:S,Planilha5!A:A,Planilha5!A5)</f>
        <v>10</v>
      </c>
      <c r="C5" s="121">
        <f>VLOOKUP(A5,FluxoFuturo!B:L,10,0)</f>
        <v>270507.60385198949</v>
      </c>
      <c r="D5" s="141" t="str">
        <f t="shared" si="0"/>
        <v>Vencidos e Não Pagos Até 30 Dias</v>
      </c>
      <c r="E5">
        <v>1</v>
      </c>
      <c r="F5" s="141" t="str">
        <f t="shared" si="1"/>
        <v>01 - Uma Parcela</v>
      </c>
      <c r="G5" s="121">
        <f>VLOOKUP(A5,FluxoFuturo!B:J,9,0)</f>
        <v>3164.71</v>
      </c>
      <c r="H5" s="121">
        <f>VLOOKUP(A5,FluxoFuturo!B:K,10,0)</f>
        <v>270507.60385198949</v>
      </c>
      <c r="R5" s="142" t="s">
        <v>101</v>
      </c>
    </row>
    <row r="6" spans="1:18" x14ac:dyDescent="0.3">
      <c r="A6">
        <v>6410</v>
      </c>
      <c r="B6">
        <f>_xlfn.MAXIFS(Inadimplência!S:S,Planilha5!A:A,Planilha5!A6)</f>
        <v>10</v>
      </c>
      <c r="C6" s="121">
        <f>VLOOKUP(A6,FluxoFuturo!B:L,10,0)</f>
        <v>270507.60385198949</v>
      </c>
      <c r="D6" s="141" t="str">
        <f t="shared" si="0"/>
        <v>Vencidos e Não Pagos Até 30 Dias</v>
      </c>
      <c r="E6">
        <v>1</v>
      </c>
      <c r="F6" s="141" t="str">
        <f t="shared" si="1"/>
        <v>01 - Uma Parcela</v>
      </c>
      <c r="G6" s="121">
        <f>VLOOKUP(A6,FluxoFuturo!B:J,9,0)</f>
        <v>3164.71</v>
      </c>
      <c r="H6" s="121">
        <f>VLOOKUP(A6,FluxoFuturo!B:K,10,0)</f>
        <v>270507.60385198949</v>
      </c>
      <c r="R6" s="142" t="s">
        <v>102</v>
      </c>
    </row>
    <row r="7" spans="1:18" x14ac:dyDescent="0.3">
      <c r="R7" s="142" t="s">
        <v>103</v>
      </c>
    </row>
    <row r="8" spans="1:18" x14ac:dyDescent="0.3">
      <c r="R8" s="142" t="s">
        <v>104</v>
      </c>
    </row>
  </sheetData>
  <conditionalFormatting sqref="A1">
    <cfRule type="duplicateValues" dxfId="7" priority="1"/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showGridLines="0" topLeftCell="A2" workbookViewId="0">
      <selection activeCell="I15" sqref="I15"/>
    </sheetView>
  </sheetViews>
  <sheetFormatPr defaultRowHeight="14.4" x14ac:dyDescent="0.3"/>
  <cols>
    <col min="1" max="1" width="0.109375" customWidth="1"/>
    <col min="2" max="2" width="1" customWidth="1"/>
    <col min="3" max="3" width="31.109375" customWidth="1"/>
    <col min="4" max="4" width="26" customWidth="1"/>
    <col min="5" max="5" width="2" customWidth="1"/>
    <col min="6" max="6" width="21.5546875" customWidth="1"/>
  </cols>
  <sheetData>
    <row r="1" spans="1:6" ht="0.6" customHeight="1" x14ac:dyDescent="0.3">
      <c r="A1" s="1"/>
      <c r="B1" s="1"/>
      <c r="C1" s="1"/>
      <c r="D1" s="1"/>
      <c r="E1" s="1"/>
      <c r="F1" s="1"/>
    </row>
    <row r="2" spans="1:6" ht="9.75" customHeight="1" x14ac:dyDescent="0.3">
      <c r="A2" s="1"/>
      <c r="B2" s="1"/>
      <c r="C2" s="156"/>
      <c r="D2" s="1"/>
      <c r="E2" s="1"/>
      <c r="F2" s="1"/>
    </row>
    <row r="3" spans="1:6" ht="14.85" customHeight="1" x14ac:dyDescent="0.3">
      <c r="A3" s="1"/>
      <c r="B3" s="1"/>
      <c r="C3" s="156"/>
      <c r="D3" s="1"/>
      <c r="E3" s="157" t="s">
        <v>111</v>
      </c>
      <c r="F3" s="156"/>
    </row>
    <row r="4" spans="1:6" ht="7.35" customHeight="1" x14ac:dyDescent="0.3">
      <c r="A4" s="1"/>
      <c r="B4" s="1"/>
      <c r="C4" s="156"/>
      <c r="D4" s="1"/>
      <c r="E4" s="1"/>
      <c r="F4" s="1"/>
    </row>
    <row r="5" spans="1:6" ht="14.85" customHeight="1" x14ac:dyDescent="0.3">
      <c r="A5" s="1"/>
      <c r="B5" s="1"/>
      <c r="C5" s="1"/>
      <c r="D5" s="1"/>
      <c r="E5" s="1"/>
      <c r="F5" s="1"/>
    </row>
    <row r="6" spans="1:6" x14ac:dyDescent="0.3">
      <c r="A6" s="1"/>
      <c r="B6" s="158" t="s">
        <v>112</v>
      </c>
      <c r="C6" s="159"/>
      <c r="D6" s="159"/>
      <c r="E6" s="160"/>
      <c r="F6" s="2" t="s">
        <v>113</v>
      </c>
    </row>
    <row r="7" spans="1:6" x14ac:dyDescent="0.3">
      <c r="A7" s="1"/>
      <c r="B7" s="161" t="s">
        <v>114</v>
      </c>
      <c r="C7" s="159"/>
      <c r="D7" s="159"/>
      <c r="E7" s="160"/>
      <c r="F7" s="3">
        <v>91</v>
      </c>
    </row>
    <row r="8" spans="1:6" x14ac:dyDescent="0.3">
      <c r="A8" s="1"/>
      <c r="B8" s="162" t="s">
        <v>115</v>
      </c>
      <c r="C8" s="163"/>
      <c r="D8" s="163"/>
      <c r="E8" s="164"/>
      <c r="F8" s="4">
        <v>3</v>
      </c>
    </row>
    <row r="9" spans="1:6" ht="17.100000000000001" customHeight="1" x14ac:dyDescent="0.3">
      <c r="A9" s="1"/>
      <c r="B9" s="165" t="s">
        <v>116</v>
      </c>
      <c r="C9" s="166"/>
      <c r="D9" s="166"/>
      <c r="E9" s="166"/>
      <c r="F9" s="167"/>
    </row>
    <row r="10" spans="1:6" x14ac:dyDescent="0.3">
      <c r="A10" s="1"/>
      <c r="B10" s="168" t="s">
        <v>117</v>
      </c>
      <c r="C10" s="159"/>
      <c r="D10" s="159"/>
      <c r="E10" s="160"/>
      <c r="F10" s="5">
        <v>517930.99</v>
      </c>
    </row>
    <row r="11" spans="1:6" x14ac:dyDescent="0.3">
      <c r="A11" s="1"/>
      <c r="B11" s="168" t="s">
        <v>118</v>
      </c>
      <c r="C11" s="159"/>
      <c r="D11" s="159"/>
      <c r="E11" s="160"/>
      <c r="F11" s="5">
        <v>575207.65</v>
      </c>
    </row>
    <row r="12" spans="1:6" x14ac:dyDescent="0.3">
      <c r="A12" s="1"/>
      <c r="B12" s="169" t="s">
        <v>119</v>
      </c>
      <c r="C12" s="159"/>
      <c r="D12" s="159"/>
      <c r="E12" s="160"/>
      <c r="F12" s="6" t="s">
        <v>60</v>
      </c>
    </row>
    <row r="13" spans="1:6" x14ac:dyDescent="0.3">
      <c r="A13" s="1"/>
      <c r="B13" s="168" t="s">
        <v>120</v>
      </c>
      <c r="C13" s="159"/>
      <c r="D13" s="159"/>
      <c r="E13" s="160"/>
      <c r="F13" s="7">
        <v>506004.32</v>
      </c>
    </row>
    <row r="14" spans="1:6" x14ac:dyDescent="0.3">
      <c r="A14" s="1"/>
      <c r="B14" s="168" t="s">
        <v>121</v>
      </c>
      <c r="C14" s="159"/>
      <c r="D14" s="159"/>
      <c r="E14" s="160"/>
      <c r="F14" s="7">
        <v>44936.2</v>
      </c>
    </row>
    <row r="15" spans="1:6" x14ac:dyDescent="0.3">
      <c r="A15" s="1"/>
      <c r="B15" s="162" t="s">
        <v>122</v>
      </c>
      <c r="C15" s="163"/>
      <c r="D15" s="163"/>
      <c r="E15" s="164"/>
      <c r="F15" s="8">
        <v>24267.13</v>
      </c>
    </row>
    <row r="16" spans="1:6" ht="17.100000000000001" customHeight="1" x14ac:dyDescent="0.3">
      <c r="A16" s="1"/>
      <c r="B16" s="170" t="s">
        <v>123</v>
      </c>
      <c r="C16" s="171"/>
      <c r="D16" s="171"/>
      <c r="E16" s="171"/>
      <c r="F16" s="172"/>
    </row>
    <row r="17" spans="1:6" x14ac:dyDescent="0.3">
      <c r="A17" s="1"/>
      <c r="B17" s="168" t="s">
        <v>124</v>
      </c>
      <c r="C17" s="159"/>
      <c r="D17" s="159"/>
      <c r="E17" s="160"/>
      <c r="F17" s="5">
        <v>23242.43</v>
      </c>
    </row>
    <row r="18" spans="1:6" x14ac:dyDescent="0.3">
      <c r="A18" s="1"/>
      <c r="B18" s="168" t="s">
        <v>125</v>
      </c>
      <c r="C18" s="159"/>
      <c r="D18" s="159"/>
      <c r="E18" s="160"/>
      <c r="F18" s="5">
        <v>23242.43</v>
      </c>
    </row>
  </sheetData>
  <mergeCells count="15">
    <mergeCell ref="B14:E14"/>
    <mergeCell ref="B15:E15"/>
    <mergeCell ref="B16:F16"/>
    <mergeCell ref="B17:E17"/>
    <mergeCell ref="B18:E18"/>
    <mergeCell ref="B9:F9"/>
    <mergeCell ref="B10:E10"/>
    <mergeCell ref="B11:E11"/>
    <mergeCell ref="B12:E12"/>
    <mergeCell ref="B13:E13"/>
    <mergeCell ref="C2:C4"/>
    <mergeCell ref="E3:F3"/>
    <mergeCell ref="B6:E6"/>
    <mergeCell ref="B7:E7"/>
    <mergeCell ref="B8:E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AM108"/>
  <sheetViews>
    <sheetView showGridLines="0" workbookViewId="0">
      <selection activeCell="A24" sqref="A24"/>
    </sheetView>
  </sheetViews>
  <sheetFormatPr defaultRowHeight="14.4" x14ac:dyDescent="0.3"/>
  <cols>
    <col min="1" max="1" width="9.33203125" bestFit="1" customWidth="1"/>
    <col min="2" max="2" width="10.6640625" bestFit="1" customWidth="1"/>
    <col min="3" max="3" width="43.5546875" bestFit="1" customWidth="1"/>
    <col min="4" max="4" width="17.44140625" bestFit="1" customWidth="1"/>
    <col min="5" max="5" width="11.33203125" bestFit="1" customWidth="1"/>
    <col min="6" max="6" width="18.5546875" bestFit="1" customWidth="1"/>
    <col min="7" max="7" width="23.6640625" bestFit="1" customWidth="1"/>
    <col min="8" max="8" width="9.33203125" bestFit="1" customWidth="1"/>
    <col min="9" max="9" width="23.88671875" bestFit="1" customWidth="1"/>
    <col min="10" max="10" width="16.44140625" bestFit="1" customWidth="1"/>
    <col min="11" max="11" width="13.44140625" bestFit="1" customWidth="1"/>
    <col min="12" max="12" width="9.5546875" bestFit="1" customWidth="1"/>
    <col min="13" max="13" width="11.5546875" bestFit="1" customWidth="1"/>
    <col min="14" max="14" width="13.44140625" bestFit="1" customWidth="1"/>
    <col min="15" max="15" width="12" bestFit="1" customWidth="1"/>
    <col min="16" max="16" width="8.88671875" bestFit="1" customWidth="1"/>
    <col min="17" max="17" width="12" bestFit="1" customWidth="1"/>
    <col min="18" max="18" width="6.88671875" bestFit="1" customWidth="1"/>
    <col min="19" max="19" width="11.5546875" bestFit="1" customWidth="1"/>
    <col min="20" max="20" width="17.44140625" bestFit="1" customWidth="1"/>
    <col min="21" max="21" width="12.6640625" bestFit="1" customWidth="1"/>
    <col min="22" max="22" width="19.5546875" bestFit="1" customWidth="1"/>
    <col min="23" max="23" width="9" bestFit="1" customWidth="1"/>
    <col min="24" max="24" width="4.109375" bestFit="1" customWidth="1"/>
    <col min="25" max="25" width="4" bestFit="1" customWidth="1"/>
    <col min="26" max="26" width="3.44140625" bestFit="1" customWidth="1"/>
    <col min="27" max="27" width="19" bestFit="1" customWidth="1"/>
    <col min="28" max="28" width="13.33203125" bestFit="1" customWidth="1"/>
    <col min="29" max="29" width="12.109375" bestFit="1" customWidth="1"/>
    <col min="30" max="30" width="11.5546875" bestFit="1" customWidth="1"/>
    <col min="31" max="31" width="22.88671875" bestFit="1" customWidth="1"/>
    <col min="32" max="32" width="14.5546875" bestFit="1" customWidth="1"/>
    <col min="33" max="33" width="13.6640625" bestFit="1" customWidth="1"/>
    <col min="34" max="35" width="13.33203125" bestFit="1" customWidth="1"/>
    <col min="36" max="36" width="11.33203125" bestFit="1" customWidth="1"/>
    <col min="37" max="37" width="35.5546875" bestFit="1" customWidth="1"/>
    <col min="38" max="38" width="16.44140625" customWidth="1"/>
    <col min="39" max="39" width="55" customWidth="1"/>
  </cols>
  <sheetData>
    <row r="1" spans="1:39" x14ac:dyDescent="0.3">
      <c r="A1" s="103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28">
        <f>SUM(SUBTOTAL(9,N3:N108))</f>
        <v>20272.5</v>
      </c>
      <c r="O1" s="103"/>
      <c r="P1" s="28">
        <f>SUM(SUBTOTAL(9,P3:P108))</f>
        <v>0</v>
      </c>
      <c r="Q1" s="28">
        <f>SUM(SUBTOTAL(9,Q3:Q108))</f>
        <v>0</v>
      </c>
      <c r="R1" s="103"/>
      <c r="S1" s="103"/>
      <c r="T1" s="103"/>
      <c r="U1" s="103"/>
      <c r="V1" s="103"/>
      <c r="W1" s="103"/>
      <c r="X1" s="103"/>
      <c r="Y1" s="103"/>
      <c r="Z1" s="103"/>
      <c r="AA1" s="28">
        <f>SUM(SUBTOTAL(9,AA3:AA108))</f>
        <v>20272.5</v>
      </c>
      <c r="AB1" s="28">
        <f>SUM(SUBTOTAL(9,AB3:AB108))</f>
        <v>0</v>
      </c>
      <c r="AC1" s="103"/>
      <c r="AD1" s="103"/>
      <c r="AE1" s="103"/>
      <c r="AF1" s="103"/>
      <c r="AG1" s="28">
        <f>SUM(SUBTOTAL(9,AG3:AG108))</f>
        <v>0</v>
      </c>
      <c r="AH1" s="28">
        <f>SUM(SUBTOTAL(9,AH3:AH108))</f>
        <v>0</v>
      </c>
      <c r="AI1" s="103"/>
      <c r="AJ1" s="28">
        <f>SUM(SUBTOTAL(9,AJ3:AJ108))</f>
        <v>20272.5</v>
      </c>
    </row>
    <row r="2" spans="1:39" x14ac:dyDescent="0.3">
      <c r="A2" s="19" t="s">
        <v>126</v>
      </c>
      <c r="B2" s="19" t="s">
        <v>127</v>
      </c>
      <c r="C2" s="19" t="s">
        <v>128</v>
      </c>
      <c r="D2" s="19" t="s">
        <v>129</v>
      </c>
      <c r="E2" s="19" t="s">
        <v>130</v>
      </c>
      <c r="F2" s="19" t="s">
        <v>131</v>
      </c>
      <c r="G2" s="19" t="s">
        <v>132</v>
      </c>
      <c r="H2" s="19" t="s">
        <v>126</v>
      </c>
      <c r="I2" s="19" t="s">
        <v>133</v>
      </c>
      <c r="J2" s="19" t="s">
        <v>134</v>
      </c>
      <c r="K2" s="19" t="s">
        <v>135</v>
      </c>
      <c r="L2" s="19" t="s">
        <v>136</v>
      </c>
      <c r="M2" s="19" t="s">
        <v>137</v>
      </c>
      <c r="N2" s="19" t="s">
        <v>138</v>
      </c>
      <c r="O2" s="19" t="s">
        <v>139</v>
      </c>
      <c r="P2" s="19" t="s">
        <v>140</v>
      </c>
      <c r="Q2" s="19" t="s">
        <v>141</v>
      </c>
      <c r="R2" s="19" t="s">
        <v>142</v>
      </c>
      <c r="S2" s="19" t="s">
        <v>143</v>
      </c>
      <c r="T2" s="19" t="s">
        <v>144</v>
      </c>
      <c r="U2" s="19" t="s">
        <v>145</v>
      </c>
      <c r="V2" s="19" t="s">
        <v>146</v>
      </c>
      <c r="W2" s="19" t="s">
        <v>147</v>
      </c>
      <c r="X2" s="19" t="s">
        <v>148</v>
      </c>
      <c r="Y2" s="19" t="s">
        <v>149</v>
      </c>
      <c r="Z2" s="19" t="s">
        <v>150</v>
      </c>
      <c r="AA2" s="19" t="s">
        <v>151</v>
      </c>
      <c r="AB2" s="19" t="s">
        <v>152</v>
      </c>
      <c r="AC2" s="19" t="s">
        <v>153</v>
      </c>
      <c r="AD2" s="19" t="s">
        <v>154</v>
      </c>
      <c r="AE2" s="19" t="s">
        <v>155</v>
      </c>
      <c r="AF2" s="19" t="s">
        <v>156</v>
      </c>
      <c r="AG2" s="19" t="s">
        <v>157</v>
      </c>
      <c r="AH2" s="19" t="s">
        <v>158</v>
      </c>
      <c r="AI2" s="19" t="s">
        <v>159</v>
      </c>
      <c r="AJ2" s="19" t="s">
        <v>160</v>
      </c>
      <c r="AK2" s="19" t="s">
        <v>161</v>
      </c>
      <c r="AL2" s="19" t="s">
        <v>162</v>
      </c>
      <c r="AM2" s="13"/>
    </row>
    <row r="3" spans="1:39" hidden="1" x14ac:dyDescent="0.3">
      <c r="A3" s="20">
        <v>2411097</v>
      </c>
      <c r="B3" s="20">
        <v>6351</v>
      </c>
      <c r="C3" s="20" t="s">
        <v>163</v>
      </c>
      <c r="D3" s="20" t="s">
        <v>164</v>
      </c>
      <c r="E3" s="21">
        <v>0.1003</v>
      </c>
      <c r="F3" s="20" t="s">
        <v>165</v>
      </c>
      <c r="G3" s="20" t="s">
        <v>166</v>
      </c>
      <c r="H3" s="20">
        <v>2411097</v>
      </c>
      <c r="I3" s="22">
        <v>45737</v>
      </c>
      <c r="J3" s="22">
        <v>45733</v>
      </c>
      <c r="K3" s="22">
        <v>45734</v>
      </c>
      <c r="L3" s="20">
        <v>-3</v>
      </c>
      <c r="M3" s="23">
        <v>3092.56</v>
      </c>
      <c r="N3" s="23">
        <v>3092.56</v>
      </c>
      <c r="O3" s="20" t="s">
        <v>60</v>
      </c>
      <c r="P3" s="23">
        <v>0</v>
      </c>
      <c r="Q3" s="23">
        <v>0</v>
      </c>
      <c r="R3" s="23">
        <v>0</v>
      </c>
      <c r="S3" s="20" t="s">
        <v>60</v>
      </c>
      <c r="T3" s="20" t="s">
        <v>60</v>
      </c>
      <c r="U3" s="20"/>
      <c r="V3" s="20" t="s">
        <v>120</v>
      </c>
      <c r="W3" s="20" t="s">
        <v>167</v>
      </c>
      <c r="X3" s="20" t="s">
        <v>60</v>
      </c>
      <c r="Y3" s="20"/>
      <c r="Z3" s="20"/>
      <c r="AA3" s="23">
        <v>880.01</v>
      </c>
      <c r="AB3" s="23">
        <v>2212.5500000000002</v>
      </c>
      <c r="AC3" s="20"/>
      <c r="AD3" s="20"/>
      <c r="AE3" s="23">
        <v>0</v>
      </c>
      <c r="AF3" s="20"/>
      <c r="AG3" s="23">
        <v>0</v>
      </c>
      <c r="AH3" s="23">
        <v>0</v>
      </c>
      <c r="AI3" s="20"/>
      <c r="AJ3" s="23">
        <v>3092.56</v>
      </c>
      <c r="AK3" s="20" t="s">
        <v>168</v>
      </c>
      <c r="AL3" s="20" t="s">
        <v>169</v>
      </c>
      <c r="AM3" s="13"/>
    </row>
    <row r="4" spans="1:39" hidden="1" x14ac:dyDescent="0.3">
      <c r="A4" s="20">
        <v>2411261</v>
      </c>
      <c r="B4" s="20">
        <v>6352</v>
      </c>
      <c r="C4" s="20" t="s">
        <v>170</v>
      </c>
      <c r="D4" s="20" t="s">
        <v>171</v>
      </c>
      <c r="E4" s="21">
        <v>0.1003</v>
      </c>
      <c r="F4" s="20" t="s">
        <v>165</v>
      </c>
      <c r="G4" s="20" t="s">
        <v>166</v>
      </c>
      <c r="H4" s="20">
        <v>2411261</v>
      </c>
      <c r="I4" s="22">
        <v>45726</v>
      </c>
      <c r="J4" s="22">
        <v>45726</v>
      </c>
      <c r="K4" s="22">
        <v>45727</v>
      </c>
      <c r="L4" s="20">
        <v>1</v>
      </c>
      <c r="M4" s="23">
        <v>3118.84</v>
      </c>
      <c r="N4" s="23">
        <v>3118.84</v>
      </c>
      <c r="O4" s="20" t="s">
        <v>60</v>
      </c>
      <c r="P4" s="23">
        <v>0</v>
      </c>
      <c r="Q4" s="23">
        <v>0</v>
      </c>
      <c r="R4" s="23">
        <v>0</v>
      </c>
      <c r="S4" s="20" t="s">
        <v>60</v>
      </c>
      <c r="T4" s="20" t="s">
        <v>60</v>
      </c>
      <c r="U4" s="20"/>
      <c r="V4" s="20" t="s">
        <v>120</v>
      </c>
      <c r="W4" s="20" t="s">
        <v>167</v>
      </c>
      <c r="X4" s="20" t="s">
        <v>60</v>
      </c>
      <c r="Y4" s="20"/>
      <c r="Z4" s="20"/>
      <c r="AA4" s="23">
        <v>887.48</v>
      </c>
      <c r="AB4" s="23">
        <v>2231.36</v>
      </c>
      <c r="AC4" s="20"/>
      <c r="AD4" s="20"/>
      <c r="AE4" s="23">
        <v>0</v>
      </c>
      <c r="AF4" s="20"/>
      <c r="AG4" s="23">
        <v>0</v>
      </c>
      <c r="AH4" s="23">
        <v>0</v>
      </c>
      <c r="AI4" s="20"/>
      <c r="AJ4" s="23">
        <v>3118.84</v>
      </c>
      <c r="AK4" s="20" t="s">
        <v>168</v>
      </c>
      <c r="AL4" s="20" t="s">
        <v>169</v>
      </c>
      <c r="AM4" s="13"/>
    </row>
    <row r="5" spans="1:39" hidden="1" x14ac:dyDescent="0.3">
      <c r="A5" s="20">
        <v>2411425</v>
      </c>
      <c r="B5" s="20">
        <v>6353</v>
      </c>
      <c r="C5" s="20" t="s">
        <v>170</v>
      </c>
      <c r="D5" s="20" t="s">
        <v>171</v>
      </c>
      <c r="E5" s="21">
        <v>0.1003</v>
      </c>
      <c r="F5" s="20" t="s">
        <v>165</v>
      </c>
      <c r="G5" s="20" t="s">
        <v>166</v>
      </c>
      <c r="H5" s="20">
        <v>2411425</v>
      </c>
      <c r="I5" s="22">
        <v>45726</v>
      </c>
      <c r="J5" s="22">
        <v>45726</v>
      </c>
      <c r="K5" s="22">
        <v>45727</v>
      </c>
      <c r="L5" s="20">
        <v>1</v>
      </c>
      <c r="M5" s="23">
        <v>3099.68</v>
      </c>
      <c r="N5" s="23">
        <v>3099.68</v>
      </c>
      <c r="O5" s="20" t="s">
        <v>60</v>
      </c>
      <c r="P5" s="23">
        <v>0</v>
      </c>
      <c r="Q5" s="23">
        <v>0</v>
      </c>
      <c r="R5" s="23">
        <v>0</v>
      </c>
      <c r="S5" s="20" t="s">
        <v>60</v>
      </c>
      <c r="T5" s="20" t="s">
        <v>60</v>
      </c>
      <c r="U5" s="20"/>
      <c r="V5" s="20" t="s">
        <v>120</v>
      </c>
      <c r="W5" s="20" t="s">
        <v>167</v>
      </c>
      <c r="X5" s="20" t="s">
        <v>60</v>
      </c>
      <c r="Y5" s="20"/>
      <c r="Z5" s="20"/>
      <c r="AA5" s="23">
        <v>882.03</v>
      </c>
      <c r="AB5" s="23">
        <v>2217.65</v>
      </c>
      <c r="AC5" s="20"/>
      <c r="AD5" s="20"/>
      <c r="AE5" s="23">
        <v>0</v>
      </c>
      <c r="AF5" s="20"/>
      <c r="AG5" s="23">
        <v>0</v>
      </c>
      <c r="AH5" s="23">
        <v>0</v>
      </c>
      <c r="AI5" s="20"/>
      <c r="AJ5" s="23">
        <v>3099.68</v>
      </c>
      <c r="AK5" s="20" t="s">
        <v>168</v>
      </c>
      <c r="AL5" s="20" t="s">
        <v>169</v>
      </c>
      <c r="AM5" s="13"/>
    </row>
    <row r="6" spans="1:39" hidden="1" x14ac:dyDescent="0.3">
      <c r="A6" s="20">
        <v>2411589</v>
      </c>
      <c r="B6" s="20">
        <v>6354</v>
      </c>
      <c r="C6" s="20" t="s">
        <v>172</v>
      </c>
      <c r="D6" s="20" t="s">
        <v>173</v>
      </c>
      <c r="E6" s="21">
        <v>0</v>
      </c>
      <c r="F6" s="20" t="s">
        <v>165</v>
      </c>
      <c r="G6" s="20" t="s">
        <v>166</v>
      </c>
      <c r="H6" s="20">
        <v>2411589</v>
      </c>
      <c r="I6" s="22">
        <v>45737</v>
      </c>
      <c r="J6" s="22">
        <v>45736</v>
      </c>
      <c r="K6" s="22">
        <v>45737</v>
      </c>
      <c r="L6" s="20">
        <v>0</v>
      </c>
      <c r="M6" s="23">
        <v>7951.79</v>
      </c>
      <c r="N6" s="23">
        <v>7951.79</v>
      </c>
      <c r="O6" s="20" t="s">
        <v>60</v>
      </c>
      <c r="P6" s="23">
        <v>0</v>
      </c>
      <c r="Q6" s="23">
        <v>0</v>
      </c>
      <c r="R6" s="23">
        <v>0</v>
      </c>
      <c r="S6" s="20" t="s">
        <v>60</v>
      </c>
      <c r="T6" s="20" t="s">
        <v>60</v>
      </c>
      <c r="U6" s="20"/>
      <c r="V6" s="20" t="s">
        <v>120</v>
      </c>
      <c r="W6" s="20" t="s">
        <v>167</v>
      </c>
      <c r="X6" s="20" t="s">
        <v>60</v>
      </c>
      <c r="Y6" s="20"/>
      <c r="Z6" s="20"/>
      <c r="AA6" s="23">
        <v>7951.79</v>
      </c>
      <c r="AB6" s="23">
        <v>0</v>
      </c>
      <c r="AC6" s="20"/>
      <c r="AD6" s="20"/>
      <c r="AE6" s="23">
        <v>0</v>
      </c>
      <c r="AF6" s="20"/>
      <c r="AG6" s="23">
        <v>0</v>
      </c>
      <c r="AH6" s="23">
        <v>0</v>
      </c>
      <c r="AI6" s="20"/>
      <c r="AJ6" s="23">
        <v>7951.79</v>
      </c>
      <c r="AK6" s="20" t="s">
        <v>168</v>
      </c>
      <c r="AL6" s="20" t="s">
        <v>169</v>
      </c>
      <c r="AM6" s="13"/>
    </row>
    <row r="7" spans="1:39" hidden="1" x14ac:dyDescent="0.3">
      <c r="A7" s="20">
        <v>2411626</v>
      </c>
      <c r="B7" s="20">
        <v>6355</v>
      </c>
      <c r="C7" s="20" t="s">
        <v>174</v>
      </c>
      <c r="D7" s="20" t="s">
        <v>175</v>
      </c>
      <c r="E7" s="21">
        <v>0</v>
      </c>
      <c r="F7" s="20" t="s">
        <v>165</v>
      </c>
      <c r="G7" s="20" t="s">
        <v>166</v>
      </c>
      <c r="H7" s="20">
        <v>2411626</v>
      </c>
      <c r="I7" s="22">
        <v>45737</v>
      </c>
      <c r="J7" s="22">
        <v>45736</v>
      </c>
      <c r="K7" s="22">
        <v>45737</v>
      </c>
      <c r="L7" s="20">
        <v>0</v>
      </c>
      <c r="M7" s="23">
        <v>7951.79</v>
      </c>
      <c r="N7" s="23">
        <v>7951.79</v>
      </c>
      <c r="O7" s="20" t="s">
        <v>60</v>
      </c>
      <c r="P7" s="23">
        <v>0</v>
      </c>
      <c r="Q7" s="23">
        <v>0</v>
      </c>
      <c r="R7" s="23">
        <v>0</v>
      </c>
      <c r="S7" s="20" t="s">
        <v>60</v>
      </c>
      <c r="T7" s="20" t="s">
        <v>60</v>
      </c>
      <c r="U7" s="20"/>
      <c r="V7" s="20" t="s">
        <v>120</v>
      </c>
      <c r="W7" s="20" t="s">
        <v>167</v>
      </c>
      <c r="X7" s="20" t="s">
        <v>60</v>
      </c>
      <c r="Y7" s="20"/>
      <c r="Z7" s="20"/>
      <c r="AA7" s="23">
        <v>7951.79</v>
      </c>
      <c r="AB7" s="23">
        <v>0</v>
      </c>
      <c r="AC7" s="20"/>
      <c r="AD7" s="20"/>
      <c r="AE7" s="23">
        <v>0</v>
      </c>
      <c r="AF7" s="20"/>
      <c r="AG7" s="23">
        <v>0</v>
      </c>
      <c r="AH7" s="23">
        <v>0</v>
      </c>
      <c r="AI7" s="20"/>
      <c r="AJ7" s="23">
        <v>7951.79</v>
      </c>
      <c r="AK7" s="20" t="s">
        <v>168</v>
      </c>
      <c r="AL7" s="20" t="s">
        <v>169</v>
      </c>
      <c r="AM7" s="13"/>
    </row>
    <row r="8" spans="1:39" hidden="1" x14ac:dyDescent="0.3">
      <c r="A8" s="20">
        <v>2411664</v>
      </c>
      <c r="B8" s="20">
        <v>6356</v>
      </c>
      <c r="C8" s="20" t="s">
        <v>176</v>
      </c>
      <c r="D8" s="20" t="s">
        <v>177</v>
      </c>
      <c r="E8" s="21">
        <v>0</v>
      </c>
      <c r="F8" s="20" t="s">
        <v>165</v>
      </c>
      <c r="G8" s="20" t="s">
        <v>166</v>
      </c>
      <c r="H8" s="20">
        <v>2411664</v>
      </c>
      <c r="I8" s="22">
        <v>45726</v>
      </c>
      <c r="J8" s="22">
        <v>45723</v>
      </c>
      <c r="K8" s="22">
        <v>45726</v>
      </c>
      <c r="L8" s="20">
        <v>0</v>
      </c>
      <c r="M8" s="23">
        <v>6500</v>
      </c>
      <c r="N8" s="23">
        <v>6500</v>
      </c>
      <c r="O8" s="20" t="s">
        <v>60</v>
      </c>
      <c r="P8" s="23">
        <v>0</v>
      </c>
      <c r="Q8" s="23">
        <v>0</v>
      </c>
      <c r="R8" s="23">
        <v>0</v>
      </c>
      <c r="S8" s="20" t="s">
        <v>60</v>
      </c>
      <c r="T8" s="20" t="s">
        <v>60</v>
      </c>
      <c r="U8" s="20"/>
      <c r="V8" s="20" t="s">
        <v>120</v>
      </c>
      <c r="W8" s="20" t="s">
        <v>167</v>
      </c>
      <c r="X8" s="20" t="s">
        <v>60</v>
      </c>
      <c r="Y8" s="20"/>
      <c r="Z8" s="20"/>
      <c r="AA8" s="23">
        <v>6500</v>
      </c>
      <c r="AB8" s="23">
        <v>0</v>
      </c>
      <c r="AC8" s="20"/>
      <c r="AD8" s="20"/>
      <c r="AE8" s="23">
        <v>0</v>
      </c>
      <c r="AF8" s="20"/>
      <c r="AG8" s="23">
        <v>0</v>
      </c>
      <c r="AH8" s="23">
        <v>0</v>
      </c>
      <c r="AI8" s="20"/>
      <c r="AJ8" s="23">
        <v>6500</v>
      </c>
      <c r="AK8" s="20" t="s">
        <v>168</v>
      </c>
      <c r="AL8" s="20" t="s">
        <v>169</v>
      </c>
      <c r="AM8" s="13"/>
    </row>
    <row r="9" spans="1:39" hidden="1" x14ac:dyDescent="0.3">
      <c r="A9" s="20">
        <v>2411689</v>
      </c>
      <c r="B9" s="20">
        <v>6357</v>
      </c>
      <c r="C9" s="20" t="s">
        <v>178</v>
      </c>
      <c r="D9" s="20" t="s">
        <v>179</v>
      </c>
      <c r="E9" s="21">
        <v>0.1003</v>
      </c>
      <c r="F9" s="20" t="s">
        <v>165</v>
      </c>
      <c r="G9" s="20" t="s">
        <v>166</v>
      </c>
      <c r="H9" s="20">
        <v>2411689</v>
      </c>
      <c r="I9" s="22">
        <v>45737</v>
      </c>
      <c r="J9" s="22">
        <v>45728</v>
      </c>
      <c r="K9" s="22">
        <v>45729</v>
      </c>
      <c r="L9" s="20">
        <v>-8</v>
      </c>
      <c r="M9" s="23">
        <v>3869.33</v>
      </c>
      <c r="N9" s="23">
        <v>3869.33</v>
      </c>
      <c r="O9" s="20" t="s">
        <v>60</v>
      </c>
      <c r="P9" s="23">
        <v>0</v>
      </c>
      <c r="Q9" s="23">
        <v>0</v>
      </c>
      <c r="R9" s="23">
        <v>0</v>
      </c>
      <c r="S9" s="20" t="s">
        <v>60</v>
      </c>
      <c r="T9" s="20" t="s">
        <v>60</v>
      </c>
      <c r="U9" s="20"/>
      <c r="V9" s="20" t="s">
        <v>120</v>
      </c>
      <c r="W9" s="20" t="s">
        <v>167</v>
      </c>
      <c r="X9" s="20" t="s">
        <v>60</v>
      </c>
      <c r="Y9" s="20"/>
      <c r="Z9" s="20"/>
      <c r="AA9" s="23">
        <v>1110.25</v>
      </c>
      <c r="AB9" s="23">
        <v>2759.08</v>
      </c>
      <c r="AC9" s="20"/>
      <c r="AD9" s="20"/>
      <c r="AE9" s="23">
        <v>0</v>
      </c>
      <c r="AF9" s="20"/>
      <c r="AG9" s="23">
        <v>0</v>
      </c>
      <c r="AH9" s="23">
        <v>0</v>
      </c>
      <c r="AI9" s="20"/>
      <c r="AJ9" s="23">
        <v>3869.33</v>
      </c>
      <c r="AK9" s="20" t="s">
        <v>168</v>
      </c>
      <c r="AL9" s="20" t="s">
        <v>169</v>
      </c>
      <c r="AM9" s="13"/>
    </row>
    <row r="10" spans="1:39" hidden="1" x14ac:dyDescent="0.3">
      <c r="A10" s="20">
        <v>2411816</v>
      </c>
      <c r="B10" s="20">
        <v>6357</v>
      </c>
      <c r="C10" s="20" t="s">
        <v>178</v>
      </c>
      <c r="D10" s="20" t="s">
        <v>179</v>
      </c>
      <c r="E10" s="21">
        <v>0.1003</v>
      </c>
      <c r="F10" s="20" t="s">
        <v>165</v>
      </c>
      <c r="G10" s="20" t="s">
        <v>166</v>
      </c>
      <c r="H10" s="20">
        <v>2411816</v>
      </c>
      <c r="I10" s="22">
        <v>49603</v>
      </c>
      <c r="J10" s="22">
        <v>45728</v>
      </c>
      <c r="K10" s="22">
        <v>45729</v>
      </c>
      <c r="L10" s="20">
        <v>-3874</v>
      </c>
      <c r="M10" s="23">
        <v>1406.53</v>
      </c>
      <c r="N10" s="23">
        <v>1406.53</v>
      </c>
      <c r="O10" s="20" t="s">
        <v>60</v>
      </c>
      <c r="P10" s="23">
        <v>0</v>
      </c>
      <c r="Q10" s="23">
        <v>0</v>
      </c>
      <c r="R10" s="23">
        <v>0</v>
      </c>
      <c r="S10" s="20" t="s">
        <v>60</v>
      </c>
      <c r="T10" s="20" t="s">
        <v>60</v>
      </c>
      <c r="U10" s="20"/>
      <c r="V10" s="20" t="s">
        <v>121</v>
      </c>
      <c r="W10" s="20" t="s">
        <v>167</v>
      </c>
      <c r="X10" s="20" t="s">
        <v>60</v>
      </c>
      <c r="Y10" s="20"/>
      <c r="Z10" s="20"/>
      <c r="AA10" s="23">
        <v>1143</v>
      </c>
      <c r="AB10" s="23">
        <v>263.52999999999997</v>
      </c>
      <c r="AC10" s="20"/>
      <c r="AD10" s="20"/>
      <c r="AE10" s="23">
        <v>0</v>
      </c>
      <c r="AF10" s="20"/>
      <c r="AG10" s="23">
        <v>0</v>
      </c>
      <c r="AH10" s="23">
        <v>0</v>
      </c>
      <c r="AI10" s="20"/>
      <c r="AJ10" s="23">
        <v>1406.53</v>
      </c>
      <c r="AK10" s="20" t="s">
        <v>180</v>
      </c>
      <c r="AL10" s="20" t="s">
        <v>169</v>
      </c>
      <c r="AM10" s="13"/>
    </row>
    <row r="11" spans="1:39" hidden="1" x14ac:dyDescent="0.3">
      <c r="A11" s="20">
        <v>2411817</v>
      </c>
      <c r="B11" s="20">
        <v>6357</v>
      </c>
      <c r="C11" s="20" t="s">
        <v>178</v>
      </c>
      <c r="D11" s="20" t="s">
        <v>179</v>
      </c>
      <c r="E11" s="21">
        <v>0.1003</v>
      </c>
      <c r="F11" s="20" t="s">
        <v>165</v>
      </c>
      <c r="G11" s="20" t="s">
        <v>166</v>
      </c>
      <c r="H11" s="20">
        <v>2411817</v>
      </c>
      <c r="I11" s="22">
        <v>49634</v>
      </c>
      <c r="J11" s="22">
        <v>45728</v>
      </c>
      <c r="K11" s="22">
        <v>45729</v>
      </c>
      <c r="L11" s="20">
        <v>-3905</v>
      </c>
      <c r="M11" s="23">
        <v>1395.36</v>
      </c>
      <c r="N11" s="23">
        <v>1395.36</v>
      </c>
      <c r="O11" s="20" t="s">
        <v>60</v>
      </c>
      <c r="P11" s="23">
        <v>0</v>
      </c>
      <c r="Q11" s="23">
        <v>0</v>
      </c>
      <c r="R11" s="23">
        <v>0</v>
      </c>
      <c r="S11" s="20" t="s">
        <v>60</v>
      </c>
      <c r="T11" s="20" t="s">
        <v>60</v>
      </c>
      <c r="U11" s="20"/>
      <c r="V11" s="20" t="s">
        <v>121</v>
      </c>
      <c r="W11" s="20" t="s">
        <v>167</v>
      </c>
      <c r="X11" s="20" t="s">
        <v>60</v>
      </c>
      <c r="Y11" s="20"/>
      <c r="Z11" s="20"/>
      <c r="AA11" s="23">
        <v>1143.1500000000001</v>
      </c>
      <c r="AB11" s="23">
        <v>252.21</v>
      </c>
      <c r="AC11" s="20"/>
      <c r="AD11" s="20"/>
      <c r="AE11" s="23">
        <v>0</v>
      </c>
      <c r="AF11" s="20"/>
      <c r="AG11" s="23">
        <v>0</v>
      </c>
      <c r="AH11" s="23">
        <v>0</v>
      </c>
      <c r="AI11" s="20"/>
      <c r="AJ11" s="23">
        <v>1395.36</v>
      </c>
      <c r="AK11" s="20" t="s">
        <v>180</v>
      </c>
      <c r="AL11" s="20" t="s">
        <v>169</v>
      </c>
      <c r="AM11" s="13"/>
    </row>
    <row r="12" spans="1:39" hidden="1" x14ac:dyDescent="0.3">
      <c r="A12" s="20">
        <v>2411818</v>
      </c>
      <c r="B12" s="20">
        <v>6357</v>
      </c>
      <c r="C12" s="20" t="s">
        <v>178</v>
      </c>
      <c r="D12" s="20" t="s">
        <v>179</v>
      </c>
      <c r="E12" s="21">
        <v>0.1003</v>
      </c>
      <c r="F12" s="20" t="s">
        <v>165</v>
      </c>
      <c r="G12" s="20" t="s">
        <v>166</v>
      </c>
      <c r="H12" s="20">
        <v>2411818</v>
      </c>
      <c r="I12" s="22">
        <v>49664</v>
      </c>
      <c r="J12" s="22">
        <v>45728</v>
      </c>
      <c r="K12" s="22">
        <v>45729</v>
      </c>
      <c r="L12" s="20">
        <v>-3935</v>
      </c>
      <c r="M12" s="23">
        <v>1384.29</v>
      </c>
      <c r="N12" s="23">
        <v>1384.29</v>
      </c>
      <c r="O12" s="20" t="s">
        <v>60</v>
      </c>
      <c r="P12" s="23">
        <v>0</v>
      </c>
      <c r="Q12" s="23">
        <v>0</v>
      </c>
      <c r="R12" s="23">
        <v>0</v>
      </c>
      <c r="S12" s="20" t="s">
        <v>60</v>
      </c>
      <c r="T12" s="20" t="s">
        <v>60</v>
      </c>
      <c r="U12" s="20"/>
      <c r="V12" s="20" t="s">
        <v>121</v>
      </c>
      <c r="W12" s="20" t="s">
        <v>167</v>
      </c>
      <c r="X12" s="20" t="s">
        <v>60</v>
      </c>
      <c r="Y12" s="20"/>
      <c r="Z12" s="20"/>
      <c r="AA12" s="23">
        <v>1143.29</v>
      </c>
      <c r="AB12" s="23">
        <v>241</v>
      </c>
      <c r="AC12" s="20"/>
      <c r="AD12" s="20"/>
      <c r="AE12" s="23">
        <v>0</v>
      </c>
      <c r="AF12" s="20"/>
      <c r="AG12" s="23">
        <v>0</v>
      </c>
      <c r="AH12" s="23">
        <v>0</v>
      </c>
      <c r="AI12" s="20"/>
      <c r="AJ12" s="23">
        <v>1384.29</v>
      </c>
      <c r="AK12" s="20" t="s">
        <v>180</v>
      </c>
      <c r="AL12" s="20" t="s">
        <v>169</v>
      </c>
      <c r="AM12" s="13"/>
    </row>
    <row r="13" spans="1:39" hidden="1" x14ac:dyDescent="0.3">
      <c r="A13" s="20">
        <v>2411819</v>
      </c>
      <c r="B13" s="20">
        <v>6357</v>
      </c>
      <c r="C13" s="20" t="s">
        <v>178</v>
      </c>
      <c r="D13" s="20" t="s">
        <v>179</v>
      </c>
      <c r="E13" s="21">
        <v>0.1003</v>
      </c>
      <c r="F13" s="20" t="s">
        <v>165</v>
      </c>
      <c r="G13" s="20" t="s">
        <v>166</v>
      </c>
      <c r="H13" s="20">
        <v>2411819</v>
      </c>
      <c r="I13" s="22">
        <v>49695</v>
      </c>
      <c r="J13" s="22">
        <v>45728</v>
      </c>
      <c r="K13" s="22">
        <v>45729</v>
      </c>
      <c r="L13" s="20">
        <v>-3966</v>
      </c>
      <c r="M13" s="23">
        <v>1373.3</v>
      </c>
      <c r="N13" s="23">
        <v>1373.3</v>
      </c>
      <c r="O13" s="20" t="s">
        <v>60</v>
      </c>
      <c r="P13" s="23">
        <v>0</v>
      </c>
      <c r="Q13" s="23">
        <v>0</v>
      </c>
      <c r="R13" s="23">
        <v>0</v>
      </c>
      <c r="S13" s="20" t="s">
        <v>60</v>
      </c>
      <c r="T13" s="20" t="s">
        <v>60</v>
      </c>
      <c r="U13" s="20"/>
      <c r="V13" s="20" t="s">
        <v>121</v>
      </c>
      <c r="W13" s="20" t="s">
        <v>167</v>
      </c>
      <c r="X13" s="20" t="s">
        <v>60</v>
      </c>
      <c r="Y13" s="20"/>
      <c r="Z13" s="20"/>
      <c r="AA13" s="23">
        <v>1143.44</v>
      </c>
      <c r="AB13" s="23">
        <v>229.86</v>
      </c>
      <c r="AC13" s="20"/>
      <c r="AD13" s="20"/>
      <c r="AE13" s="23">
        <v>0</v>
      </c>
      <c r="AF13" s="20"/>
      <c r="AG13" s="23">
        <v>0</v>
      </c>
      <c r="AH13" s="23">
        <v>0</v>
      </c>
      <c r="AI13" s="20"/>
      <c r="AJ13" s="23">
        <v>1373.3</v>
      </c>
      <c r="AK13" s="20" t="s">
        <v>180</v>
      </c>
      <c r="AL13" s="20" t="s">
        <v>169</v>
      </c>
      <c r="AM13" s="13"/>
    </row>
    <row r="14" spans="1:39" hidden="1" x14ac:dyDescent="0.3">
      <c r="A14" s="20">
        <v>2411820</v>
      </c>
      <c r="B14" s="20">
        <v>6357</v>
      </c>
      <c r="C14" s="20" t="s">
        <v>178</v>
      </c>
      <c r="D14" s="20" t="s">
        <v>179</v>
      </c>
      <c r="E14" s="21">
        <v>0.1003</v>
      </c>
      <c r="F14" s="20" t="s">
        <v>165</v>
      </c>
      <c r="G14" s="20" t="s">
        <v>166</v>
      </c>
      <c r="H14" s="20">
        <v>2411820</v>
      </c>
      <c r="I14" s="22">
        <v>49726</v>
      </c>
      <c r="J14" s="22">
        <v>45728</v>
      </c>
      <c r="K14" s="22">
        <v>45729</v>
      </c>
      <c r="L14" s="20">
        <v>-3997</v>
      </c>
      <c r="M14" s="23">
        <v>1362.4</v>
      </c>
      <c r="N14" s="23">
        <v>1362.4</v>
      </c>
      <c r="O14" s="20" t="s">
        <v>60</v>
      </c>
      <c r="P14" s="23">
        <v>0</v>
      </c>
      <c r="Q14" s="23">
        <v>0</v>
      </c>
      <c r="R14" s="23">
        <v>0</v>
      </c>
      <c r="S14" s="20" t="s">
        <v>60</v>
      </c>
      <c r="T14" s="20" t="s">
        <v>60</v>
      </c>
      <c r="U14" s="20"/>
      <c r="V14" s="20" t="s">
        <v>121</v>
      </c>
      <c r="W14" s="20" t="s">
        <v>167</v>
      </c>
      <c r="X14" s="20" t="s">
        <v>60</v>
      </c>
      <c r="Y14" s="20"/>
      <c r="Z14" s="20"/>
      <c r="AA14" s="23">
        <v>1143.58</v>
      </c>
      <c r="AB14" s="23">
        <v>218.82</v>
      </c>
      <c r="AC14" s="20"/>
      <c r="AD14" s="20"/>
      <c r="AE14" s="23">
        <v>0</v>
      </c>
      <c r="AF14" s="20"/>
      <c r="AG14" s="23">
        <v>0</v>
      </c>
      <c r="AH14" s="23">
        <v>0</v>
      </c>
      <c r="AI14" s="20"/>
      <c r="AJ14" s="23">
        <v>1362.4</v>
      </c>
      <c r="AK14" s="20" t="s">
        <v>180</v>
      </c>
      <c r="AL14" s="20" t="s">
        <v>169</v>
      </c>
      <c r="AM14" s="13"/>
    </row>
    <row r="15" spans="1:39" hidden="1" x14ac:dyDescent="0.3">
      <c r="A15" s="20">
        <v>2411853</v>
      </c>
      <c r="B15" s="20">
        <v>6358</v>
      </c>
      <c r="C15" s="20" t="s">
        <v>181</v>
      </c>
      <c r="D15" s="20" t="s">
        <v>182</v>
      </c>
      <c r="E15" s="21">
        <v>0</v>
      </c>
      <c r="F15" s="20" t="s">
        <v>165</v>
      </c>
      <c r="G15" s="20" t="s">
        <v>166</v>
      </c>
      <c r="H15" s="20">
        <v>2411853</v>
      </c>
      <c r="I15" s="22">
        <v>45726</v>
      </c>
      <c r="J15" s="22">
        <v>45727</v>
      </c>
      <c r="K15" s="22">
        <v>45728</v>
      </c>
      <c r="L15" s="20">
        <v>2</v>
      </c>
      <c r="M15" s="23">
        <v>8144.87</v>
      </c>
      <c r="N15" s="23">
        <v>8144.87</v>
      </c>
      <c r="O15" s="20" t="s">
        <v>60</v>
      </c>
      <c r="P15" s="23">
        <v>0</v>
      </c>
      <c r="Q15" s="23">
        <v>0</v>
      </c>
      <c r="R15" s="23">
        <v>0</v>
      </c>
      <c r="S15" s="20" t="s">
        <v>60</v>
      </c>
      <c r="T15" s="20" t="s">
        <v>60</v>
      </c>
      <c r="U15" s="20"/>
      <c r="V15" s="20" t="s">
        <v>120</v>
      </c>
      <c r="W15" s="20" t="s">
        <v>167</v>
      </c>
      <c r="X15" s="20" t="s">
        <v>60</v>
      </c>
      <c r="Y15" s="20"/>
      <c r="Z15" s="20"/>
      <c r="AA15" s="23">
        <v>8144.87</v>
      </c>
      <c r="AB15" s="23">
        <v>0</v>
      </c>
      <c r="AC15" s="20"/>
      <c r="AD15" s="20"/>
      <c r="AE15" s="23">
        <v>0</v>
      </c>
      <c r="AF15" s="20"/>
      <c r="AG15" s="23">
        <v>0</v>
      </c>
      <c r="AH15" s="23">
        <v>0</v>
      </c>
      <c r="AI15" s="20"/>
      <c r="AJ15" s="23">
        <v>8144.87</v>
      </c>
      <c r="AK15" s="20" t="s">
        <v>168</v>
      </c>
      <c r="AL15" s="20" t="s">
        <v>169</v>
      </c>
      <c r="AM15" s="13"/>
    </row>
    <row r="16" spans="1:39" hidden="1" x14ac:dyDescent="0.3">
      <c r="A16" s="20">
        <v>2411889</v>
      </c>
      <c r="B16" s="20">
        <v>6359</v>
      </c>
      <c r="C16" s="20" t="s">
        <v>183</v>
      </c>
      <c r="D16" s="20" t="s">
        <v>184</v>
      </c>
      <c r="E16" s="21">
        <v>0</v>
      </c>
      <c r="F16" s="20" t="s">
        <v>165</v>
      </c>
      <c r="G16" s="20" t="s">
        <v>166</v>
      </c>
      <c r="H16" s="20">
        <v>2411889</v>
      </c>
      <c r="I16" s="22">
        <v>45737</v>
      </c>
      <c r="J16" s="22">
        <v>45737</v>
      </c>
      <c r="K16" s="22">
        <v>45740</v>
      </c>
      <c r="L16" s="20">
        <v>3</v>
      </c>
      <c r="M16" s="23">
        <v>7951.79</v>
      </c>
      <c r="N16" s="23">
        <v>7951.79</v>
      </c>
      <c r="O16" s="20" t="s">
        <v>60</v>
      </c>
      <c r="P16" s="23">
        <v>0</v>
      </c>
      <c r="Q16" s="23">
        <v>0</v>
      </c>
      <c r="R16" s="23">
        <v>0</v>
      </c>
      <c r="S16" s="20" t="s">
        <v>60</v>
      </c>
      <c r="T16" s="20" t="s">
        <v>60</v>
      </c>
      <c r="U16" s="20"/>
      <c r="V16" s="20" t="s">
        <v>120</v>
      </c>
      <c r="W16" s="20" t="s">
        <v>167</v>
      </c>
      <c r="X16" s="20" t="s">
        <v>60</v>
      </c>
      <c r="Y16" s="20"/>
      <c r="Z16" s="20"/>
      <c r="AA16" s="23">
        <v>7951.79</v>
      </c>
      <c r="AB16" s="23">
        <v>0</v>
      </c>
      <c r="AC16" s="20"/>
      <c r="AD16" s="20"/>
      <c r="AE16" s="23">
        <v>0</v>
      </c>
      <c r="AF16" s="20"/>
      <c r="AG16" s="23">
        <v>0</v>
      </c>
      <c r="AH16" s="23">
        <v>0</v>
      </c>
      <c r="AI16" s="20"/>
      <c r="AJ16" s="23">
        <v>7951.79</v>
      </c>
      <c r="AK16" s="20" t="s">
        <v>168</v>
      </c>
      <c r="AL16" s="20" t="s">
        <v>169</v>
      </c>
      <c r="AM16" s="13"/>
    </row>
    <row r="17" spans="1:39" hidden="1" x14ac:dyDescent="0.3">
      <c r="A17" s="20">
        <v>2411926</v>
      </c>
      <c r="B17" s="20">
        <v>6360</v>
      </c>
      <c r="C17" s="20" t="s">
        <v>185</v>
      </c>
      <c r="D17" s="20" t="s">
        <v>186</v>
      </c>
      <c r="E17" s="21">
        <v>0</v>
      </c>
      <c r="F17" s="20" t="s">
        <v>165</v>
      </c>
      <c r="G17" s="20" t="s">
        <v>166</v>
      </c>
      <c r="H17" s="20">
        <v>2411926</v>
      </c>
      <c r="I17" s="22">
        <v>45726</v>
      </c>
      <c r="J17" s="22">
        <v>45727</v>
      </c>
      <c r="K17" s="22">
        <v>45728</v>
      </c>
      <c r="L17" s="20">
        <v>2</v>
      </c>
      <c r="M17" s="23">
        <v>7951.79</v>
      </c>
      <c r="N17" s="23">
        <v>7951.79</v>
      </c>
      <c r="O17" s="20" t="s">
        <v>60</v>
      </c>
      <c r="P17" s="23">
        <v>0</v>
      </c>
      <c r="Q17" s="23">
        <v>0</v>
      </c>
      <c r="R17" s="23">
        <v>0</v>
      </c>
      <c r="S17" s="20" t="s">
        <v>60</v>
      </c>
      <c r="T17" s="20" t="s">
        <v>60</v>
      </c>
      <c r="U17" s="20"/>
      <c r="V17" s="20" t="s">
        <v>120</v>
      </c>
      <c r="W17" s="20" t="s">
        <v>167</v>
      </c>
      <c r="X17" s="20" t="s">
        <v>60</v>
      </c>
      <c r="Y17" s="20"/>
      <c r="Z17" s="20"/>
      <c r="AA17" s="23">
        <v>7951.79</v>
      </c>
      <c r="AB17" s="23">
        <v>0</v>
      </c>
      <c r="AC17" s="20"/>
      <c r="AD17" s="20"/>
      <c r="AE17" s="23">
        <v>0</v>
      </c>
      <c r="AF17" s="20"/>
      <c r="AG17" s="23">
        <v>0</v>
      </c>
      <c r="AH17" s="23">
        <v>0</v>
      </c>
      <c r="AI17" s="20"/>
      <c r="AJ17" s="23">
        <v>7951.79</v>
      </c>
      <c r="AK17" s="20" t="s">
        <v>168</v>
      </c>
      <c r="AL17" s="20" t="s">
        <v>169</v>
      </c>
      <c r="AM17" s="13"/>
    </row>
    <row r="18" spans="1:39" hidden="1" x14ac:dyDescent="0.3">
      <c r="A18" s="20">
        <v>2411963</v>
      </c>
      <c r="B18" s="20">
        <v>6361</v>
      </c>
      <c r="C18" s="20" t="s">
        <v>187</v>
      </c>
      <c r="D18" s="20" t="s">
        <v>188</v>
      </c>
      <c r="E18" s="21">
        <v>0</v>
      </c>
      <c r="F18" s="20" t="s">
        <v>165</v>
      </c>
      <c r="G18" s="20" t="s">
        <v>166</v>
      </c>
      <c r="H18" s="20">
        <v>2411963</v>
      </c>
      <c r="I18" s="22">
        <v>45726</v>
      </c>
      <c r="J18" s="22">
        <v>45726</v>
      </c>
      <c r="K18" s="22">
        <v>45727</v>
      </c>
      <c r="L18" s="20">
        <v>1</v>
      </c>
      <c r="M18" s="23">
        <v>7951.79</v>
      </c>
      <c r="N18" s="23">
        <v>7951.79</v>
      </c>
      <c r="O18" s="20" t="s">
        <v>60</v>
      </c>
      <c r="P18" s="23">
        <v>0</v>
      </c>
      <c r="Q18" s="23">
        <v>0</v>
      </c>
      <c r="R18" s="23">
        <v>0</v>
      </c>
      <c r="S18" s="20" t="s">
        <v>60</v>
      </c>
      <c r="T18" s="20" t="s">
        <v>60</v>
      </c>
      <c r="U18" s="20"/>
      <c r="V18" s="20" t="s">
        <v>120</v>
      </c>
      <c r="W18" s="20" t="s">
        <v>167</v>
      </c>
      <c r="X18" s="20" t="s">
        <v>60</v>
      </c>
      <c r="Y18" s="20"/>
      <c r="Z18" s="20"/>
      <c r="AA18" s="23">
        <v>7951.79</v>
      </c>
      <c r="AB18" s="23">
        <v>0</v>
      </c>
      <c r="AC18" s="20"/>
      <c r="AD18" s="20"/>
      <c r="AE18" s="23">
        <v>0</v>
      </c>
      <c r="AF18" s="20"/>
      <c r="AG18" s="23">
        <v>0</v>
      </c>
      <c r="AH18" s="23">
        <v>0</v>
      </c>
      <c r="AI18" s="20"/>
      <c r="AJ18" s="23">
        <v>7951.79</v>
      </c>
      <c r="AK18" s="20" t="s">
        <v>168</v>
      </c>
      <c r="AL18" s="20" t="s">
        <v>169</v>
      </c>
      <c r="AM18" s="13"/>
    </row>
    <row r="19" spans="1:39" hidden="1" x14ac:dyDescent="0.3">
      <c r="A19" s="20">
        <v>2412000</v>
      </c>
      <c r="B19" s="20">
        <v>6366</v>
      </c>
      <c r="C19" s="20" t="s">
        <v>189</v>
      </c>
      <c r="D19" s="20" t="s">
        <v>190</v>
      </c>
      <c r="E19" s="21">
        <v>0</v>
      </c>
      <c r="F19" s="20" t="s">
        <v>165</v>
      </c>
      <c r="G19" s="20" t="s">
        <v>166</v>
      </c>
      <c r="H19" s="20">
        <v>2412000</v>
      </c>
      <c r="I19" s="22">
        <v>45737</v>
      </c>
      <c r="J19" s="22">
        <v>45744</v>
      </c>
      <c r="K19" s="22">
        <v>45747</v>
      </c>
      <c r="L19" s="20">
        <v>10</v>
      </c>
      <c r="M19" s="23">
        <v>8082.98</v>
      </c>
      <c r="N19" s="23">
        <v>8082.98</v>
      </c>
      <c r="O19" s="20" t="s">
        <v>60</v>
      </c>
      <c r="P19" s="23">
        <v>0</v>
      </c>
      <c r="Q19" s="23">
        <v>0</v>
      </c>
      <c r="R19" s="23">
        <v>0</v>
      </c>
      <c r="S19" s="20" t="s">
        <v>60</v>
      </c>
      <c r="T19" s="20" t="s">
        <v>60</v>
      </c>
      <c r="U19" s="20"/>
      <c r="V19" s="20" t="s">
        <v>120</v>
      </c>
      <c r="W19" s="20" t="s">
        <v>167</v>
      </c>
      <c r="X19" s="20" t="s">
        <v>60</v>
      </c>
      <c r="Y19" s="20"/>
      <c r="Z19" s="20"/>
      <c r="AA19" s="23">
        <v>8082.98</v>
      </c>
      <c r="AB19" s="23">
        <v>0</v>
      </c>
      <c r="AC19" s="20"/>
      <c r="AD19" s="20"/>
      <c r="AE19" s="23">
        <v>0</v>
      </c>
      <c r="AF19" s="20"/>
      <c r="AG19" s="23">
        <v>0</v>
      </c>
      <c r="AH19" s="23">
        <v>0</v>
      </c>
      <c r="AI19" s="20"/>
      <c r="AJ19" s="23">
        <v>8082.98</v>
      </c>
      <c r="AK19" s="20" t="s">
        <v>168</v>
      </c>
      <c r="AL19" s="20" t="s">
        <v>169</v>
      </c>
      <c r="AM19" s="13"/>
    </row>
    <row r="20" spans="1:39" hidden="1" x14ac:dyDescent="0.3">
      <c r="A20" s="20">
        <v>2412038</v>
      </c>
      <c r="B20" s="20">
        <v>6367</v>
      </c>
      <c r="C20" s="20" t="s">
        <v>191</v>
      </c>
      <c r="D20" s="20" t="s">
        <v>192</v>
      </c>
      <c r="E20" s="21">
        <v>0.1003</v>
      </c>
      <c r="F20" s="20" t="s">
        <v>165</v>
      </c>
      <c r="G20" s="20" t="s">
        <v>166</v>
      </c>
      <c r="H20" s="20">
        <v>2412038</v>
      </c>
      <c r="I20" s="22">
        <v>45737</v>
      </c>
      <c r="J20" s="22">
        <v>45737</v>
      </c>
      <c r="K20" s="22">
        <v>45740</v>
      </c>
      <c r="L20" s="20">
        <v>3</v>
      </c>
      <c r="M20" s="23">
        <v>3272.9</v>
      </c>
      <c r="N20" s="23">
        <v>3272.9</v>
      </c>
      <c r="O20" s="20" t="s">
        <v>60</v>
      </c>
      <c r="P20" s="23">
        <v>0</v>
      </c>
      <c r="Q20" s="23">
        <v>0</v>
      </c>
      <c r="R20" s="23">
        <v>0</v>
      </c>
      <c r="S20" s="20" t="s">
        <v>60</v>
      </c>
      <c r="T20" s="20" t="s">
        <v>60</v>
      </c>
      <c r="U20" s="20"/>
      <c r="V20" s="20" t="s">
        <v>120</v>
      </c>
      <c r="W20" s="20" t="s">
        <v>167</v>
      </c>
      <c r="X20" s="20" t="s">
        <v>60</v>
      </c>
      <c r="Y20" s="20"/>
      <c r="Z20" s="20"/>
      <c r="AA20" s="23">
        <v>939.12</v>
      </c>
      <c r="AB20" s="23">
        <v>2333.7800000000002</v>
      </c>
      <c r="AC20" s="20"/>
      <c r="AD20" s="20"/>
      <c r="AE20" s="23">
        <v>0</v>
      </c>
      <c r="AF20" s="20"/>
      <c r="AG20" s="23">
        <v>0</v>
      </c>
      <c r="AH20" s="23">
        <v>0</v>
      </c>
      <c r="AI20" s="20"/>
      <c r="AJ20" s="23">
        <v>3272.9</v>
      </c>
      <c r="AK20" s="20" t="s">
        <v>168</v>
      </c>
      <c r="AL20" s="20" t="s">
        <v>169</v>
      </c>
      <c r="AM20" s="13"/>
    </row>
    <row r="21" spans="1:39" hidden="1" x14ac:dyDescent="0.3">
      <c r="A21" s="20">
        <v>2412201</v>
      </c>
      <c r="B21" s="20">
        <v>6368</v>
      </c>
      <c r="C21" s="20" t="s">
        <v>193</v>
      </c>
      <c r="D21" s="20" t="s">
        <v>194</v>
      </c>
      <c r="E21" s="21">
        <v>0.1003</v>
      </c>
      <c r="F21" s="20" t="s">
        <v>165</v>
      </c>
      <c r="G21" s="20" t="s">
        <v>166</v>
      </c>
      <c r="H21" s="20">
        <v>2412201</v>
      </c>
      <c r="I21" s="22">
        <v>45726</v>
      </c>
      <c r="J21" s="22">
        <v>45726</v>
      </c>
      <c r="K21" s="22">
        <v>45727</v>
      </c>
      <c r="L21" s="20">
        <v>1</v>
      </c>
      <c r="M21" s="23">
        <v>5012.8100000000004</v>
      </c>
      <c r="N21" s="23">
        <v>5012.8100000000004</v>
      </c>
      <c r="O21" s="20" t="s">
        <v>60</v>
      </c>
      <c r="P21" s="23">
        <v>0</v>
      </c>
      <c r="Q21" s="23">
        <v>0</v>
      </c>
      <c r="R21" s="23">
        <v>0</v>
      </c>
      <c r="S21" s="20" t="s">
        <v>60</v>
      </c>
      <c r="T21" s="20" t="s">
        <v>60</v>
      </c>
      <c r="U21" s="20"/>
      <c r="V21" s="20" t="s">
        <v>120</v>
      </c>
      <c r="W21" s="20" t="s">
        <v>167</v>
      </c>
      <c r="X21" s="20" t="s">
        <v>60</v>
      </c>
      <c r="Y21" s="20"/>
      <c r="Z21" s="20"/>
      <c r="AA21" s="23">
        <v>2403.88</v>
      </c>
      <c r="AB21" s="23">
        <v>2608.9299999999998</v>
      </c>
      <c r="AC21" s="20"/>
      <c r="AD21" s="20"/>
      <c r="AE21" s="23">
        <v>0</v>
      </c>
      <c r="AF21" s="20"/>
      <c r="AG21" s="23">
        <v>0</v>
      </c>
      <c r="AH21" s="23">
        <v>0</v>
      </c>
      <c r="AI21" s="20"/>
      <c r="AJ21" s="23">
        <v>5012.8100000000004</v>
      </c>
      <c r="AK21" s="20" t="s">
        <v>168</v>
      </c>
      <c r="AL21" s="20" t="s">
        <v>169</v>
      </c>
      <c r="AM21" s="13"/>
    </row>
    <row r="22" spans="1:39" hidden="1" x14ac:dyDescent="0.3">
      <c r="A22" s="20">
        <v>2412301</v>
      </c>
      <c r="B22" s="20">
        <v>6369</v>
      </c>
      <c r="C22" s="20" t="s">
        <v>195</v>
      </c>
      <c r="D22" s="20" t="s">
        <v>196</v>
      </c>
      <c r="E22" s="21">
        <v>0</v>
      </c>
      <c r="F22" s="20" t="s">
        <v>165</v>
      </c>
      <c r="G22" s="20" t="s">
        <v>166</v>
      </c>
      <c r="H22" s="20">
        <v>2412301</v>
      </c>
      <c r="I22" s="22">
        <v>45726</v>
      </c>
      <c r="J22" s="22">
        <v>45726</v>
      </c>
      <c r="K22" s="22">
        <v>45727</v>
      </c>
      <c r="L22" s="20">
        <v>1</v>
      </c>
      <c r="M22" s="23">
        <v>7951.79</v>
      </c>
      <c r="N22" s="23">
        <v>7951.79</v>
      </c>
      <c r="O22" s="20" t="s">
        <v>60</v>
      </c>
      <c r="P22" s="23">
        <v>0</v>
      </c>
      <c r="Q22" s="23">
        <v>0</v>
      </c>
      <c r="R22" s="23">
        <v>0</v>
      </c>
      <c r="S22" s="20" t="s">
        <v>60</v>
      </c>
      <c r="T22" s="20" t="s">
        <v>60</v>
      </c>
      <c r="U22" s="20"/>
      <c r="V22" s="20" t="s">
        <v>120</v>
      </c>
      <c r="W22" s="20" t="s">
        <v>167</v>
      </c>
      <c r="X22" s="20" t="s">
        <v>60</v>
      </c>
      <c r="Y22" s="20"/>
      <c r="Z22" s="20"/>
      <c r="AA22" s="23">
        <v>7951.79</v>
      </c>
      <c r="AB22" s="23">
        <v>0</v>
      </c>
      <c r="AC22" s="20"/>
      <c r="AD22" s="20"/>
      <c r="AE22" s="23">
        <v>0</v>
      </c>
      <c r="AF22" s="20"/>
      <c r="AG22" s="23">
        <v>0</v>
      </c>
      <c r="AH22" s="23">
        <v>0</v>
      </c>
      <c r="AI22" s="20"/>
      <c r="AJ22" s="23">
        <v>7951.79</v>
      </c>
      <c r="AK22" s="20" t="s">
        <v>168</v>
      </c>
      <c r="AL22" s="20" t="s">
        <v>169</v>
      </c>
      <c r="AM22" s="13"/>
    </row>
    <row r="23" spans="1:39" hidden="1" x14ac:dyDescent="0.3">
      <c r="A23" s="20">
        <v>2412338</v>
      </c>
      <c r="B23" s="20">
        <v>6370</v>
      </c>
      <c r="C23" s="20" t="s">
        <v>197</v>
      </c>
      <c r="D23" s="20" t="s">
        <v>198</v>
      </c>
      <c r="E23" s="21">
        <v>0</v>
      </c>
      <c r="F23" s="20" t="s">
        <v>165</v>
      </c>
      <c r="G23" s="20" t="s">
        <v>166</v>
      </c>
      <c r="H23" s="20">
        <v>2412338</v>
      </c>
      <c r="I23" s="22">
        <v>45726</v>
      </c>
      <c r="J23" s="22">
        <v>45726</v>
      </c>
      <c r="K23" s="22">
        <v>45727</v>
      </c>
      <c r="L23" s="20">
        <v>1</v>
      </c>
      <c r="M23" s="23">
        <v>6500</v>
      </c>
      <c r="N23" s="23">
        <v>6500</v>
      </c>
      <c r="O23" s="20" t="s">
        <v>60</v>
      </c>
      <c r="P23" s="23">
        <v>0</v>
      </c>
      <c r="Q23" s="23">
        <v>0</v>
      </c>
      <c r="R23" s="23">
        <v>0</v>
      </c>
      <c r="S23" s="20" t="s">
        <v>60</v>
      </c>
      <c r="T23" s="20" t="s">
        <v>60</v>
      </c>
      <c r="U23" s="20"/>
      <c r="V23" s="20" t="s">
        <v>120</v>
      </c>
      <c r="W23" s="20" t="s">
        <v>167</v>
      </c>
      <c r="X23" s="20" t="s">
        <v>60</v>
      </c>
      <c r="Y23" s="20"/>
      <c r="Z23" s="20"/>
      <c r="AA23" s="23">
        <v>6500</v>
      </c>
      <c r="AB23" s="23">
        <v>0</v>
      </c>
      <c r="AC23" s="20"/>
      <c r="AD23" s="20"/>
      <c r="AE23" s="23">
        <v>0</v>
      </c>
      <c r="AF23" s="20"/>
      <c r="AG23" s="23">
        <v>0</v>
      </c>
      <c r="AH23" s="23">
        <v>0</v>
      </c>
      <c r="AI23" s="20"/>
      <c r="AJ23" s="23">
        <v>6500</v>
      </c>
      <c r="AK23" s="20" t="s">
        <v>168</v>
      </c>
      <c r="AL23" s="20" t="s">
        <v>169</v>
      </c>
      <c r="AM23" s="13"/>
    </row>
    <row r="24" spans="1:39" x14ac:dyDescent="0.3">
      <c r="A24" s="20">
        <v>2412363</v>
      </c>
      <c r="B24" s="20">
        <v>6371</v>
      </c>
      <c r="C24" s="20" t="s">
        <v>199</v>
      </c>
      <c r="D24" s="20" t="s">
        <v>200</v>
      </c>
      <c r="E24" s="21">
        <v>0</v>
      </c>
      <c r="F24" s="20" t="s">
        <v>165</v>
      </c>
      <c r="G24" s="20" t="s">
        <v>166</v>
      </c>
      <c r="H24" s="20">
        <v>2412363</v>
      </c>
      <c r="I24" s="22">
        <v>45726</v>
      </c>
      <c r="J24" s="22">
        <v>45727</v>
      </c>
      <c r="K24" s="22">
        <v>45728</v>
      </c>
      <c r="L24" s="20">
        <v>2</v>
      </c>
      <c r="M24" s="23">
        <v>20272.5</v>
      </c>
      <c r="N24" s="23">
        <v>20272.5</v>
      </c>
      <c r="O24" s="20" t="s">
        <v>60</v>
      </c>
      <c r="P24" s="23">
        <v>0</v>
      </c>
      <c r="Q24" s="23">
        <v>0</v>
      </c>
      <c r="R24" s="23">
        <v>0</v>
      </c>
      <c r="S24" s="20" t="s">
        <v>60</v>
      </c>
      <c r="T24" s="20" t="s">
        <v>60</v>
      </c>
      <c r="U24" s="20"/>
      <c r="V24" s="20" t="s">
        <v>120</v>
      </c>
      <c r="W24" s="20" t="s">
        <v>167</v>
      </c>
      <c r="X24" s="20" t="s">
        <v>60</v>
      </c>
      <c r="Y24" s="20"/>
      <c r="Z24" s="20"/>
      <c r="AA24" s="23">
        <v>20272.5</v>
      </c>
      <c r="AB24" s="23">
        <v>0</v>
      </c>
      <c r="AC24" s="20"/>
      <c r="AD24" s="20"/>
      <c r="AE24" s="23">
        <v>0</v>
      </c>
      <c r="AF24" s="20"/>
      <c r="AG24" s="23">
        <v>0</v>
      </c>
      <c r="AH24" s="23">
        <v>0</v>
      </c>
      <c r="AI24" s="20"/>
      <c r="AJ24" s="23">
        <v>20272.5</v>
      </c>
      <c r="AK24" s="20" t="s">
        <v>168</v>
      </c>
      <c r="AL24" s="20" t="s">
        <v>169</v>
      </c>
      <c r="AM24" s="13"/>
    </row>
    <row r="25" spans="1:39" hidden="1" x14ac:dyDescent="0.3">
      <c r="A25" s="20">
        <v>2412376</v>
      </c>
      <c r="B25" s="20">
        <v>6372</v>
      </c>
      <c r="C25" s="20" t="s">
        <v>201</v>
      </c>
      <c r="D25" s="20" t="s">
        <v>202</v>
      </c>
      <c r="E25" s="21">
        <v>0.1003</v>
      </c>
      <c r="F25" s="20" t="s">
        <v>165</v>
      </c>
      <c r="G25" s="20" t="s">
        <v>166</v>
      </c>
      <c r="H25" s="20">
        <v>2412376</v>
      </c>
      <c r="I25" s="22">
        <v>45737</v>
      </c>
      <c r="J25" s="22">
        <v>45737</v>
      </c>
      <c r="K25" s="22">
        <v>45740</v>
      </c>
      <c r="L25" s="20">
        <v>3</v>
      </c>
      <c r="M25" s="23">
        <v>3092.56</v>
      </c>
      <c r="N25" s="23">
        <v>3092.56</v>
      </c>
      <c r="O25" s="20" t="s">
        <v>60</v>
      </c>
      <c r="P25" s="23">
        <v>0</v>
      </c>
      <c r="Q25" s="23">
        <v>0</v>
      </c>
      <c r="R25" s="23">
        <v>0</v>
      </c>
      <c r="S25" s="20" t="s">
        <v>60</v>
      </c>
      <c r="T25" s="20" t="s">
        <v>60</v>
      </c>
      <c r="U25" s="20"/>
      <c r="V25" s="20" t="s">
        <v>120</v>
      </c>
      <c r="W25" s="20" t="s">
        <v>167</v>
      </c>
      <c r="X25" s="20" t="s">
        <v>60</v>
      </c>
      <c r="Y25" s="20"/>
      <c r="Z25" s="20"/>
      <c r="AA25" s="23">
        <v>880.01</v>
      </c>
      <c r="AB25" s="23">
        <v>2212.5500000000002</v>
      </c>
      <c r="AC25" s="20"/>
      <c r="AD25" s="20"/>
      <c r="AE25" s="23">
        <v>0</v>
      </c>
      <c r="AF25" s="20"/>
      <c r="AG25" s="23">
        <v>0</v>
      </c>
      <c r="AH25" s="23">
        <v>0</v>
      </c>
      <c r="AI25" s="20"/>
      <c r="AJ25" s="23">
        <v>3092.56</v>
      </c>
      <c r="AK25" s="20" t="s">
        <v>168</v>
      </c>
      <c r="AL25" s="20" t="s">
        <v>169</v>
      </c>
      <c r="AM25" s="13"/>
    </row>
    <row r="26" spans="1:39" hidden="1" x14ac:dyDescent="0.3">
      <c r="A26" s="20">
        <v>2412540</v>
      </c>
      <c r="B26" s="20">
        <v>6373</v>
      </c>
      <c r="C26" s="20" t="s">
        <v>203</v>
      </c>
      <c r="D26" s="20" t="s">
        <v>204</v>
      </c>
      <c r="E26" s="21">
        <v>0.1003</v>
      </c>
      <c r="F26" s="20" t="s">
        <v>165</v>
      </c>
      <c r="G26" s="20" t="s">
        <v>166</v>
      </c>
      <c r="H26" s="20">
        <v>2412540</v>
      </c>
      <c r="I26" s="22">
        <v>45726</v>
      </c>
      <c r="J26" s="22">
        <v>45727</v>
      </c>
      <c r="K26" s="22">
        <v>45728</v>
      </c>
      <c r="L26" s="20">
        <v>2</v>
      </c>
      <c r="M26" s="23">
        <v>4167.8999999999996</v>
      </c>
      <c r="N26" s="23">
        <v>4167.8999999999996</v>
      </c>
      <c r="O26" s="20" t="s">
        <v>60</v>
      </c>
      <c r="P26" s="23">
        <v>0</v>
      </c>
      <c r="Q26" s="23">
        <v>0</v>
      </c>
      <c r="R26" s="23">
        <v>0</v>
      </c>
      <c r="S26" s="20" t="s">
        <v>60</v>
      </c>
      <c r="T26" s="20" t="s">
        <v>60</v>
      </c>
      <c r="U26" s="20"/>
      <c r="V26" s="20" t="s">
        <v>120</v>
      </c>
      <c r="W26" s="20" t="s">
        <v>167</v>
      </c>
      <c r="X26" s="20" t="s">
        <v>60</v>
      </c>
      <c r="Y26" s="20"/>
      <c r="Z26" s="20"/>
      <c r="AA26" s="23">
        <v>1998.71</v>
      </c>
      <c r="AB26" s="23">
        <v>2169.19</v>
      </c>
      <c r="AC26" s="20"/>
      <c r="AD26" s="20"/>
      <c r="AE26" s="23">
        <v>0</v>
      </c>
      <c r="AF26" s="20"/>
      <c r="AG26" s="23">
        <v>0</v>
      </c>
      <c r="AH26" s="23">
        <v>0</v>
      </c>
      <c r="AI26" s="20"/>
      <c r="AJ26" s="23">
        <v>4167.8999999999996</v>
      </c>
      <c r="AK26" s="20" t="s">
        <v>168</v>
      </c>
      <c r="AL26" s="20" t="s">
        <v>169</v>
      </c>
      <c r="AM26" s="13"/>
    </row>
    <row r="27" spans="1:39" hidden="1" x14ac:dyDescent="0.3">
      <c r="A27" s="20">
        <v>2412641</v>
      </c>
      <c r="B27" s="20">
        <v>6374</v>
      </c>
      <c r="C27" s="20" t="s">
        <v>205</v>
      </c>
      <c r="D27" s="20" t="s">
        <v>206</v>
      </c>
      <c r="E27" s="21">
        <v>0.1003</v>
      </c>
      <c r="F27" s="20" t="s">
        <v>165</v>
      </c>
      <c r="G27" s="20" t="s">
        <v>166</v>
      </c>
      <c r="H27" s="20">
        <v>2412641</v>
      </c>
      <c r="I27" s="22">
        <v>45768</v>
      </c>
      <c r="J27" s="22">
        <v>45741</v>
      </c>
      <c r="K27" s="22">
        <v>45742</v>
      </c>
      <c r="L27" s="20">
        <v>-26</v>
      </c>
      <c r="M27" s="23">
        <v>3068.02</v>
      </c>
      <c r="N27" s="23">
        <v>3068.02</v>
      </c>
      <c r="O27" s="20" t="s">
        <v>60</v>
      </c>
      <c r="P27" s="23">
        <v>0</v>
      </c>
      <c r="Q27" s="23">
        <v>0</v>
      </c>
      <c r="R27" s="23">
        <v>0</v>
      </c>
      <c r="S27" s="20" t="s">
        <v>60</v>
      </c>
      <c r="T27" s="20" t="s">
        <v>60</v>
      </c>
      <c r="U27" s="20"/>
      <c r="V27" s="20" t="s">
        <v>121</v>
      </c>
      <c r="W27" s="20" t="s">
        <v>167</v>
      </c>
      <c r="X27" s="20" t="s">
        <v>60</v>
      </c>
      <c r="Y27" s="20"/>
      <c r="Z27" s="20"/>
      <c r="AA27" s="23">
        <v>880.32</v>
      </c>
      <c r="AB27" s="23">
        <v>2187.6999999999998</v>
      </c>
      <c r="AC27" s="20"/>
      <c r="AD27" s="20"/>
      <c r="AE27" s="23">
        <v>0</v>
      </c>
      <c r="AF27" s="20"/>
      <c r="AG27" s="23">
        <v>0</v>
      </c>
      <c r="AH27" s="23">
        <v>0</v>
      </c>
      <c r="AI27" s="20"/>
      <c r="AJ27" s="23">
        <v>3068.02</v>
      </c>
      <c r="AK27" s="20" t="s">
        <v>39</v>
      </c>
      <c r="AL27" s="20" t="s">
        <v>169</v>
      </c>
      <c r="AM27" s="13"/>
    </row>
    <row r="28" spans="1:39" hidden="1" x14ac:dyDescent="0.3">
      <c r="A28" s="20">
        <v>2412710</v>
      </c>
      <c r="B28" s="20">
        <v>6374</v>
      </c>
      <c r="C28" s="20" t="s">
        <v>205</v>
      </c>
      <c r="D28" s="20" t="s">
        <v>206</v>
      </c>
      <c r="E28" s="21">
        <v>0.1003</v>
      </c>
      <c r="F28" s="20" t="s">
        <v>165</v>
      </c>
      <c r="G28" s="20" t="s">
        <v>166</v>
      </c>
      <c r="H28" s="20">
        <v>2412710</v>
      </c>
      <c r="I28" s="22">
        <v>47869</v>
      </c>
      <c r="J28" s="22">
        <v>45734</v>
      </c>
      <c r="K28" s="22">
        <v>45735</v>
      </c>
      <c r="L28" s="20">
        <v>-2134</v>
      </c>
      <c r="M28" s="23">
        <v>1770.44</v>
      </c>
      <c r="N28" s="23">
        <v>1770.44</v>
      </c>
      <c r="O28" s="20" t="s">
        <v>60</v>
      </c>
      <c r="P28" s="23">
        <v>0</v>
      </c>
      <c r="Q28" s="23">
        <v>0</v>
      </c>
      <c r="R28" s="23">
        <v>0</v>
      </c>
      <c r="S28" s="20" t="s">
        <v>60</v>
      </c>
      <c r="T28" s="20" t="s">
        <v>60</v>
      </c>
      <c r="U28" s="20"/>
      <c r="V28" s="20" t="s">
        <v>121</v>
      </c>
      <c r="W28" s="20" t="s">
        <v>167</v>
      </c>
      <c r="X28" s="20" t="s">
        <v>60</v>
      </c>
      <c r="Y28" s="20"/>
      <c r="Z28" s="20"/>
      <c r="AA28" s="23">
        <v>897.59</v>
      </c>
      <c r="AB28" s="23">
        <v>872.85</v>
      </c>
      <c r="AC28" s="20"/>
      <c r="AD28" s="20"/>
      <c r="AE28" s="23">
        <v>0</v>
      </c>
      <c r="AF28" s="20"/>
      <c r="AG28" s="23">
        <v>0</v>
      </c>
      <c r="AH28" s="23">
        <v>0</v>
      </c>
      <c r="AI28" s="20"/>
      <c r="AJ28" s="23">
        <v>1770.44</v>
      </c>
      <c r="AK28" s="20" t="s">
        <v>180</v>
      </c>
      <c r="AL28" s="20" t="s">
        <v>169</v>
      </c>
      <c r="AM28" s="13"/>
    </row>
    <row r="29" spans="1:39" hidden="1" x14ac:dyDescent="0.3">
      <c r="A29" s="20">
        <v>2412711</v>
      </c>
      <c r="B29" s="20">
        <v>6374</v>
      </c>
      <c r="C29" s="20" t="s">
        <v>205</v>
      </c>
      <c r="D29" s="20" t="s">
        <v>206</v>
      </c>
      <c r="E29" s="21">
        <v>0.1003</v>
      </c>
      <c r="F29" s="20" t="s">
        <v>165</v>
      </c>
      <c r="G29" s="20" t="s">
        <v>166</v>
      </c>
      <c r="H29" s="20">
        <v>2412711</v>
      </c>
      <c r="I29" s="22">
        <v>47900</v>
      </c>
      <c r="J29" s="22">
        <v>45734</v>
      </c>
      <c r="K29" s="22">
        <v>45735</v>
      </c>
      <c r="L29" s="20">
        <v>-2165</v>
      </c>
      <c r="M29" s="23">
        <v>1756.39</v>
      </c>
      <c r="N29" s="23">
        <v>1756.39</v>
      </c>
      <c r="O29" s="20" t="s">
        <v>60</v>
      </c>
      <c r="P29" s="23">
        <v>0</v>
      </c>
      <c r="Q29" s="23">
        <v>0</v>
      </c>
      <c r="R29" s="23">
        <v>0</v>
      </c>
      <c r="S29" s="20" t="s">
        <v>60</v>
      </c>
      <c r="T29" s="20" t="s">
        <v>60</v>
      </c>
      <c r="U29" s="20"/>
      <c r="V29" s="20" t="s">
        <v>121</v>
      </c>
      <c r="W29" s="20" t="s">
        <v>167</v>
      </c>
      <c r="X29" s="20" t="s">
        <v>60</v>
      </c>
      <c r="Y29" s="20"/>
      <c r="Z29" s="20"/>
      <c r="AA29" s="23">
        <v>897.77</v>
      </c>
      <c r="AB29" s="23">
        <v>858.62</v>
      </c>
      <c r="AC29" s="20"/>
      <c r="AD29" s="20"/>
      <c r="AE29" s="23">
        <v>0</v>
      </c>
      <c r="AF29" s="20"/>
      <c r="AG29" s="23">
        <v>0</v>
      </c>
      <c r="AH29" s="23">
        <v>0</v>
      </c>
      <c r="AI29" s="20"/>
      <c r="AJ29" s="23">
        <v>1756.39</v>
      </c>
      <c r="AK29" s="20" t="s">
        <v>180</v>
      </c>
      <c r="AL29" s="20" t="s">
        <v>169</v>
      </c>
      <c r="AM29" s="13"/>
    </row>
    <row r="30" spans="1:39" hidden="1" x14ac:dyDescent="0.3">
      <c r="A30" s="20">
        <v>2412712</v>
      </c>
      <c r="B30" s="20">
        <v>6374</v>
      </c>
      <c r="C30" s="20" t="s">
        <v>205</v>
      </c>
      <c r="D30" s="20" t="s">
        <v>206</v>
      </c>
      <c r="E30" s="21">
        <v>0.1003</v>
      </c>
      <c r="F30" s="20" t="s">
        <v>165</v>
      </c>
      <c r="G30" s="20" t="s">
        <v>166</v>
      </c>
      <c r="H30" s="20">
        <v>2412712</v>
      </c>
      <c r="I30" s="22">
        <v>47928</v>
      </c>
      <c r="J30" s="22">
        <v>45734</v>
      </c>
      <c r="K30" s="22">
        <v>45735</v>
      </c>
      <c r="L30" s="20">
        <v>-2193</v>
      </c>
      <c r="M30" s="23">
        <v>1742.45</v>
      </c>
      <c r="N30" s="23">
        <v>1742.45</v>
      </c>
      <c r="O30" s="20" t="s">
        <v>60</v>
      </c>
      <c r="P30" s="23">
        <v>0</v>
      </c>
      <c r="Q30" s="23">
        <v>0</v>
      </c>
      <c r="R30" s="23">
        <v>0</v>
      </c>
      <c r="S30" s="20" t="s">
        <v>60</v>
      </c>
      <c r="T30" s="20" t="s">
        <v>60</v>
      </c>
      <c r="U30" s="20"/>
      <c r="V30" s="20" t="s">
        <v>121</v>
      </c>
      <c r="W30" s="20" t="s">
        <v>167</v>
      </c>
      <c r="X30" s="20" t="s">
        <v>60</v>
      </c>
      <c r="Y30" s="20"/>
      <c r="Z30" s="20"/>
      <c r="AA30" s="23">
        <v>897.96</v>
      </c>
      <c r="AB30" s="23">
        <v>844.49</v>
      </c>
      <c r="AC30" s="20"/>
      <c r="AD30" s="20"/>
      <c r="AE30" s="23">
        <v>0</v>
      </c>
      <c r="AF30" s="20"/>
      <c r="AG30" s="23">
        <v>0</v>
      </c>
      <c r="AH30" s="23">
        <v>0</v>
      </c>
      <c r="AI30" s="20"/>
      <c r="AJ30" s="23">
        <v>1742.45</v>
      </c>
      <c r="AK30" s="20" t="s">
        <v>180</v>
      </c>
      <c r="AL30" s="20" t="s">
        <v>169</v>
      </c>
      <c r="AM30" s="13"/>
    </row>
    <row r="31" spans="1:39" hidden="1" x14ac:dyDescent="0.3">
      <c r="A31" s="20">
        <v>2412713</v>
      </c>
      <c r="B31" s="20">
        <v>6374</v>
      </c>
      <c r="C31" s="20" t="s">
        <v>205</v>
      </c>
      <c r="D31" s="20" t="s">
        <v>206</v>
      </c>
      <c r="E31" s="21">
        <v>0.1003</v>
      </c>
      <c r="F31" s="20" t="s">
        <v>165</v>
      </c>
      <c r="G31" s="20" t="s">
        <v>166</v>
      </c>
      <c r="H31" s="20">
        <v>2412713</v>
      </c>
      <c r="I31" s="22">
        <v>47959</v>
      </c>
      <c r="J31" s="22">
        <v>45734</v>
      </c>
      <c r="K31" s="22">
        <v>45735</v>
      </c>
      <c r="L31" s="20">
        <v>-2224</v>
      </c>
      <c r="M31" s="23">
        <v>1728.62</v>
      </c>
      <c r="N31" s="23">
        <v>1728.62</v>
      </c>
      <c r="O31" s="20" t="s">
        <v>60</v>
      </c>
      <c r="P31" s="23">
        <v>0</v>
      </c>
      <c r="Q31" s="23">
        <v>0</v>
      </c>
      <c r="R31" s="23">
        <v>0</v>
      </c>
      <c r="S31" s="20" t="s">
        <v>60</v>
      </c>
      <c r="T31" s="20" t="s">
        <v>60</v>
      </c>
      <c r="U31" s="20"/>
      <c r="V31" s="20" t="s">
        <v>121</v>
      </c>
      <c r="W31" s="20" t="s">
        <v>167</v>
      </c>
      <c r="X31" s="20" t="s">
        <v>60</v>
      </c>
      <c r="Y31" s="20"/>
      <c r="Z31" s="20"/>
      <c r="AA31" s="23">
        <v>898.14</v>
      </c>
      <c r="AB31" s="23">
        <v>830.48</v>
      </c>
      <c r="AC31" s="20"/>
      <c r="AD31" s="20"/>
      <c r="AE31" s="23">
        <v>0</v>
      </c>
      <c r="AF31" s="20"/>
      <c r="AG31" s="23">
        <v>0</v>
      </c>
      <c r="AH31" s="23">
        <v>0</v>
      </c>
      <c r="AI31" s="20"/>
      <c r="AJ31" s="23">
        <v>1728.62</v>
      </c>
      <c r="AK31" s="20" t="s">
        <v>180</v>
      </c>
      <c r="AL31" s="20" t="s">
        <v>169</v>
      </c>
      <c r="AM31" s="13"/>
    </row>
    <row r="32" spans="1:39" hidden="1" x14ac:dyDescent="0.3">
      <c r="A32" s="20">
        <v>2412804</v>
      </c>
      <c r="B32" s="20">
        <v>6375</v>
      </c>
      <c r="C32" s="20" t="s">
        <v>207</v>
      </c>
      <c r="D32" s="20" t="s">
        <v>208</v>
      </c>
      <c r="E32" s="21">
        <v>0</v>
      </c>
      <c r="F32" s="20" t="s">
        <v>165</v>
      </c>
      <c r="G32" s="20" t="s">
        <v>166</v>
      </c>
      <c r="H32" s="20">
        <v>2412804</v>
      </c>
      <c r="I32" s="22">
        <v>45726</v>
      </c>
      <c r="J32" s="22">
        <v>45726</v>
      </c>
      <c r="K32" s="22">
        <v>45727</v>
      </c>
      <c r="L32" s="20">
        <v>1</v>
      </c>
      <c r="M32" s="23">
        <v>10579.15</v>
      </c>
      <c r="N32" s="23">
        <v>10579.15</v>
      </c>
      <c r="O32" s="20" t="s">
        <v>60</v>
      </c>
      <c r="P32" s="23">
        <v>0</v>
      </c>
      <c r="Q32" s="23">
        <v>0</v>
      </c>
      <c r="R32" s="23">
        <v>0</v>
      </c>
      <c r="S32" s="20" t="s">
        <v>60</v>
      </c>
      <c r="T32" s="20" t="s">
        <v>60</v>
      </c>
      <c r="U32" s="20"/>
      <c r="V32" s="20" t="s">
        <v>120</v>
      </c>
      <c r="W32" s="20" t="s">
        <v>167</v>
      </c>
      <c r="X32" s="20" t="s">
        <v>60</v>
      </c>
      <c r="Y32" s="20"/>
      <c r="Z32" s="20"/>
      <c r="AA32" s="23">
        <v>10579.15</v>
      </c>
      <c r="AB32" s="23">
        <v>0</v>
      </c>
      <c r="AC32" s="20"/>
      <c r="AD32" s="20"/>
      <c r="AE32" s="23">
        <v>0</v>
      </c>
      <c r="AF32" s="20"/>
      <c r="AG32" s="23">
        <v>0</v>
      </c>
      <c r="AH32" s="23">
        <v>0</v>
      </c>
      <c r="AI32" s="20"/>
      <c r="AJ32" s="23">
        <v>10579.15</v>
      </c>
      <c r="AK32" s="20" t="s">
        <v>168</v>
      </c>
      <c r="AL32" s="20" t="s">
        <v>169</v>
      </c>
      <c r="AM32" s="13"/>
    </row>
    <row r="33" spans="1:39" hidden="1" x14ac:dyDescent="0.3">
      <c r="A33" s="20">
        <v>2412841</v>
      </c>
      <c r="B33" s="20">
        <v>6376</v>
      </c>
      <c r="C33" s="20" t="s">
        <v>209</v>
      </c>
      <c r="D33" s="20" t="s">
        <v>210</v>
      </c>
      <c r="E33" s="21">
        <v>0</v>
      </c>
      <c r="F33" s="20" t="s">
        <v>165</v>
      </c>
      <c r="G33" s="20" t="s">
        <v>166</v>
      </c>
      <c r="H33" s="20">
        <v>2412841</v>
      </c>
      <c r="I33" s="22">
        <v>45737</v>
      </c>
      <c r="J33" s="22">
        <v>45736</v>
      </c>
      <c r="K33" s="22">
        <v>45737</v>
      </c>
      <c r="L33" s="20">
        <v>0</v>
      </c>
      <c r="M33" s="23">
        <v>8838.17</v>
      </c>
      <c r="N33" s="23">
        <v>8838.17</v>
      </c>
      <c r="O33" s="20" t="s">
        <v>60</v>
      </c>
      <c r="P33" s="23">
        <v>0</v>
      </c>
      <c r="Q33" s="23">
        <v>0</v>
      </c>
      <c r="R33" s="23">
        <v>0</v>
      </c>
      <c r="S33" s="20" t="s">
        <v>60</v>
      </c>
      <c r="T33" s="20" t="s">
        <v>60</v>
      </c>
      <c r="U33" s="20"/>
      <c r="V33" s="20" t="s">
        <v>120</v>
      </c>
      <c r="W33" s="20" t="s">
        <v>167</v>
      </c>
      <c r="X33" s="20" t="s">
        <v>60</v>
      </c>
      <c r="Y33" s="20"/>
      <c r="Z33" s="20"/>
      <c r="AA33" s="23">
        <v>8838.17</v>
      </c>
      <c r="AB33" s="23">
        <v>0</v>
      </c>
      <c r="AC33" s="20"/>
      <c r="AD33" s="20"/>
      <c r="AE33" s="23">
        <v>0</v>
      </c>
      <c r="AF33" s="20"/>
      <c r="AG33" s="23">
        <v>0</v>
      </c>
      <c r="AH33" s="23">
        <v>0</v>
      </c>
      <c r="AI33" s="20"/>
      <c r="AJ33" s="23">
        <v>8838.17</v>
      </c>
      <c r="AK33" s="20" t="s">
        <v>168</v>
      </c>
      <c r="AL33" s="20" t="s">
        <v>169</v>
      </c>
      <c r="AM33" s="13"/>
    </row>
    <row r="34" spans="1:39" hidden="1" x14ac:dyDescent="0.3">
      <c r="A34" s="20">
        <v>2412878</v>
      </c>
      <c r="B34" s="20">
        <v>6377</v>
      </c>
      <c r="C34" s="20" t="s">
        <v>211</v>
      </c>
      <c r="D34" s="20" t="s">
        <v>212</v>
      </c>
      <c r="E34" s="21">
        <v>0.1003</v>
      </c>
      <c r="F34" s="20" t="s">
        <v>165</v>
      </c>
      <c r="G34" s="20" t="s">
        <v>166</v>
      </c>
      <c r="H34" s="20">
        <v>2412878</v>
      </c>
      <c r="I34" s="22">
        <v>45737</v>
      </c>
      <c r="J34" s="22">
        <v>45737</v>
      </c>
      <c r="K34" s="22">
        <v>45740</v>
      </c>
      <c r="L34" s="20">
        <v>3</v>
      </c>
      <c r="M34" s="23">
        <v>3092.56</v>
      </c>
      <c r="N34" s="23">
        <v>3092.56</v>
      </c>
      <c r="O34" s="20" t="s">
        <v>60</v>
      </c>
      <c r="P34" s="23">
        <v>0</v>
      </c>
      <c r="Q34" s="23">
        <v>0</v>
      </c>
      <c r="R34" s="23">
        <v>0</v>
      </c>
      <c r="S34" s="20" t="s">
        <v>60</v>
      </c>
      <c r="T34" s="20" t="s">
        <v>60</v>
      </c>
      <c r="U34" s="20"/>
      <c r="V34" s="20" t="s">
        <v>120</v>
      </c>
      <c r="W34" s="20" t="s">
        <v>167</v>
      </c>
      <c r="X34" s="20" t="s">
        <v>60</v>
      </c>
      <c r="Y34" s="20"/>
      <c r="Z34" s="20"/>
      <c r="AA34" s="23">
        <v>880.01</v>
      </c>
      <c r="AB34" s="23">
        <v>2212.5500000000002</v>
      </c>
      <c r="AC34" s="20"/>
      <c r="AD34" s="20"/>
      <c r="AE34" s="23">
        <v>0</v>
      </c>
      <c r="AF34" s="20"/>
      <c r="AG34" s="23">
        <v>0</v>
      </c>
      <c r="AH34" s="23">
        <v>0</v>
      </c>
      <c r="AI34" s="20"/>
      <c r="AJ34" s="23">
        <v>3092.56</v>
      </c>
      <c r="AK34" s="20" t="s">
        <v>168</v>
      </c>
      <c r="AL34" s="20" t="s">
        <v>169</v>
      </c>
      <c r="AM34" s="13"/>
    </row>
    <row r="35" spans="1:39" hidden="1" x14ac:dyDescent="0.3">
      <c r="A35" s="20">
        <v>2413042</v>
      </c>
      <c r="B35" s="20">
        <v>6378</v>
      </c>
      <c r="C35" s="20" t="s">
        <v>213</v>
      </c>
      <c r="D35" s="20" t="s">
        <v>214</v>
      </c>
      <c r="E35" s="21">
        <v>0</v>
      </c>
      <c r="F35" s="20" t="s">
        <v>165</v>
      </c>
      <c r="G35" s="20" t="s">
        <v>166</v>
      </c>
      <c r="H35" s="20">
        <v>2413042</v>
      </c>
      <c r="I35" s="22">
        <v>45737</v>
      </c>
      <c r="J35" s="22">
        <v>45737</v>
      </c>
      <c r="K35" s="22">
        <v>45740</v>
      </c>
      <c r="L35" s="20">
        <v>3</v>
      </c>
      <c r="M35" s="23">
        <v>8887.2800000000007</v>
      </c>
      <c r="N35" s="23">
        <v>8887.2800000000007</v>
      </c>
      <c r="O35" s="20" t="s">
        <v>60</v>
      </c>
      <c r="P35" s="23">
        <v>0</v>
      </c>
      <c r="Q35" s="23">
        <v>0</v>
      </c>
      <c r="R35" s="23">
        <v>0</v>
      </c>
      <c r="S35" s="20" t="s">
        <v>60</v>
      </c>
      <c r="T35" s="20" t="s">
        <v>60</v>
      </c>
      <c r="U35" s="20"/>
      <c r="V35" s="20" t="s">
        <v>120</v>
      </c>
      <c r="W35" s="20" t="s">
        <v>167</v>
      </c>
      <c r="X35" s="20" t="s">
        <v>60</v>
      </c>
      <c r="Y35" s="20"/>
      <c r="Z35" s="20"/>
      <c r="AA35" s="23">
        <v>8887.2800000000007</v>
      </c>
      <c r="AB35" s="23">
        <v>0</v>
      </c>
      <c r="AC35" s="20"/>
      <c r="AD35" s="20"/>
      <c r="AE35" s="23">
        <v>0</v>
      </c>
      <c r="AF35" s="20"/>
      <c r="AG35" s="23">
        <v>0</v>
      </c>
      <c r="AH35" s="23">
        <v>0</v>
      </c>
      <c r="AI35" s="20"/>
      <c r="AJ35" s="23">
        <v>8887.2800000000007</v>
      </c>
      <c r="AK35" s="20" t="s">
        <v>168</v>
      </c>
      <c r="AL35" s="20" t="s">
        <v>169</v>
      </c>
      <c r="AM35" s="13"/>
    </row>
    <row r="36" spans="1:39" hidden="1" x14ac:dyDescent="0.3">
      <c r="A36" s="20">
        <v>2413078</v>
      </c>
      <c r="B36" s="20">
        <v>6379</v>
      </c>
      <c r="C36" s="20" t="s">
        <v>86</v>
      </c>
      <c r="D36" s="20" t="s">
        <v>215</v>
      </c>
      <c r="E36" s="21">
        <v>0.1003</v>
      </c>
      <c r="F36" s="20" t="s">
        <v>165</v>
      </c>
      <c r="G36" s="20" t="s">
        <v>166</v>
      </c>
      <c r="H36" s="20">
        <v>2413078</v>
      </c>
      <c r="I36" s="22">
        <v>45737</v>
      </c>
      <c r="J36" s="22">
        <v>45735</v>
      </c>
      <c r="K36" s="22">
        <v>45736</v>
      </c>
      <c r="L36" s="20">
        <v>-1</v>
      </c>
      <c r="M36" s="23">
        <v>3865.38</v>
      </c>
      <c r="N36" s="23">
        <v>3865.38</v>
      </c>
      <c r="O36" s="20" t="s">
        <v>60</v>
      </c>
      <c r="P36" s="23">
        <v>0</v>
      </c>
      <c r="Q36" s="23">
        <v>0</v>
      </c>
      <c r="R36" s="23">
        <v>0</v>
      </c>
      <c r="S36" s="20" t="s">
        <v>60</v>
      </c>
      <c r="T36" s="20" t="s">
        <v>60</v>
      </c>
      <c r="U36" s="20"/>
      <c r="V36" s="20" t="s">
        <v>120</v>
      </c>
      <c r="W36" s="20" t="s">
        <v>167</v>
      </c>
      <c r="X36" s="20" t="s">
        <v>60</v>
      </c>
      <c r="Y36" s="20"/>
      <c r="Z36" s="20"/>
      <c r="AA36" s="23">
        <v>1090.77</v>
      </c>
      <c r="AB36" s="23">
        <v>2774.61</v>
      </c>
      <c r="AC36" s="20"/>
      <c r="AD36" s="20"/>
      <c r="AE36" s="23">
        <v>0</v>
      </c>
      <c r="AF36" s="20"/>
      <c r="AG36" s="23">
        <v>0</v>
      </c>
      <c r="AH36" s="23">
        <v>0</v>
      </c>
      <c r="AI36" s="20"/>
      <c r="AJ36" s="23">
        <v>3865.38</v>
      </c>
      <c r="AK36" s="20" t="s">
        <v>168</v>
      </c>
      <c r="AL36" s="20" t="s">
        <v>169</v>
      </c>
      <c r="AM36" s="13"/>
    </row>
    <row r="37" spans="1:39" hidden="1" x14ac:dyDescent="0.3">
      <c r="A37" s="20">
        <v>2413243</v>
      </c>
      <c r="B37" s="20">
        <v>6380</v>
      </c>
      <c r="C37" s="20" t="s">
        <v>216</v>
      </c>
      <c r="D37" s="20" t="s">
        <v>217</v>
      </c>
      <c r="E37" s="21">
        <v>0.1003</v>
      </c>
      <c r="F37" s="20" t="s">
        <v>165</v>
      </c>
      <c r="G37" s="20" t="s">
        <v>166</v>
      </c>
      <c r="H37" s="20">
        <v>2413243</v>
      </c>
      <c r="I37" s="22">
        <v>45737</v>
      </c>
      <c r="J37" s="22">
        <v>45735</v>
      </c>
      <c r="K37" s="22">
        <v>45736</v>
      </c>
      <c r="L37" s="20">
        <v>-1</v>
      </c>
      <c r="M37" s="23">
        <v>4167.8900000000003</v>
      </c>
      <c r="N37" s="23">
        <v>4167.8900000000003</v>
      </c>
      <c r="O37" s="20" t="s">
        <v>60</v>
      </c>
      <c r="P37" s="23">
        <v>0</v>
      </c>
      <c r="Q37" s="23">
        <v>0</v>
      </c>
      <c r="R37" s="23">
        <v>0</v>
      </c>
      <c r="S37" s="20" t="s">
        <v>60</v>
      </c>
      <c r="T37" s="20" t="s">
        <v>60</v>
      </c>
      <c r="U37" s="20"/>
      <c r="V37" s="20" t="s">
        <v>120</v>
      </c>
      <c r="W37" s="20" t="s">
        <v>167</v>
      </c>
      <c r="X37" s="20" t="s">
        <v>60</v>
      </c>
      <c r="Y37" s="20"/>
      <c r="Z37" s="20"/>
      <c r="AA37" s="23">
        <v>1998.69</v>
      </c>
      <c r="AB37" s="23">
        <v>2169.1999999999998</v>
      </c>
      <c r="AC37" s="20"/>
      <c r="AD37" s="20"/>
      <c r="AE37" s="23">
        <v>0</v>
      </c>
      <c r="AF37" s="20"/>
      <c r="AG37" s="23">
        <v>0</v>
      </c>
      <c r="AH37" s="23">
        <v>0</v>
      </c>
      <c r="AI37" s="20"/>
      <c r="AJ37" s="23">
        <v>4167.8900000000003</v>
      </c>
      <c r="AK37" s="20" t="s">
        <v>168</v>
      </c>
      <c r="AL37" s="20" t="s">
        <v>169</v>
      </c>
      <c r="AM37" s="13"/>
    </row>
    <row r="38" spans="1:39" hidden="1" x14ac:dyDescent="0.3">
      <c r="A38" s="20">
        <v>2413322</v>
      </c>
      <c r="B38" s="20">
        <v>6380</v>
      </c>
      <c r="C38" s="20" t="s">
        <v>216</v>
      </c>
      <c r="D38" s="20" t="s">
        <v>217</v>
      </c>
      <c r="E38" s="21">
        <v>0.1003</v>
      </c>
      <c r="F38" s="20" t="s">
        <v>165</v>
      </c>
      <c r="G38" s="20" t="s">
        <v>166</v>
      </c>
      <c r="H38" s="20">
        <v>2413322</v>
      </c>
      <c r="I38" s="22">
        <v>48142</v>
      </c>
      <c r="J38" s="22">
        <v>45735</v>
      </c>
      <c r="K38" s="22">
        <v>45736</v>
      </c>
      <c r="L38" s="20">
        <v>-2406</v>
      </c>
      <c r="M38" s="23">
        <v>2220.9299999999998</v>
      </c>
      <c r="N38" s="23">
        <v>2220.9299999999998</v>
      </c>
      <c r="O38" s="20" t="s">
        <v>60</v>
      </c>
      <c r="P38" s="23">
        <v>0</v>
      </c>
      <c r="Q38" s="23">
        <v>0</v>
      </c>
      <c r="R38" s="23">
        <v>0</v>
      </c>
      <c r="S38" s="20" t="s">
        <v>60</v>
      </c>
      <c r="T38" s="20" t="s">
        <v>60</v>
      </c>
      <c r="U38" s="20"/>
      <c r="V38" s="20" t="s">
        <v>121</v>
      </c>
      <c r="W38" s="20" t="s">
        <v>167</v>
      </c>
      <c r="X38" s="20" t="s">
        <v>60</v>
      </c>
      <c r="Y38" s="20"/>
      <c r="Z38" s="20"/>
      <c r="AA38" s="23">
        <v>2030.71</v>
      </c>
      <c r="AB38" s="23">
        <v>190.22</v>
      </c>
      <c r="AC38" s="20"/>
      <c r="AD38" s="20"/>
      <c r="AE38" s="23">
        <v>0</v>
      </c>
      <c r="AF38" s="20"/>
      <c r="AG38" s="23">
        <v>0</v>
      </c>
      <c r="AH38" s="23">
        <v>0</v>
      </c>
      <c r="AI38" s="20"/>
      <c r="AJ38" s="23">
        <v>2220.9299999999998</v>
      </c>
      <c r="AK38" s="20" t="s">
        <v>180</v>
      </c>
      <c r="AL38" s="20" t="s">
        <v>169</v>
      </c>
      <c r="AM38" s="13"/>
    </row>
    <row r="39" spans="1:39" hidden="1" x14ac:dyDescent="0.3">
      <c r="A39" s="20">
        <v>2413342</v>
      </c>
      <c r="B39" s="20">
        <v>6381</v>
      </c>
      <c r="C39" s="20" t="s">
        <v>218</v>
      </c>
      <c r="D39" s="20" t="s">
        <v>219</v>
      </c>
      <c r="E39" s="21">
        <v>0.1003</v>
      </c>
      <c r="F39" s="20" t="s">
        <v>165</v>
      </c>
      <c r="G39" s="20" t="s">
        <v>166</v>
      </c>
      <c r="H39" s="20">
        <v>2413342</v>
      </c>
      <c r="I39" s="22">
        <v>45737</v>
      </c>
      <c r="J39" s="22">
        <v>45737</v>
      </c>
      <c r="K39" s="22">
        <v>45740</v>
      </c>
      <c r="L39" s="20">
        <v>3</v>
      </c>
      <c r="M39" s="23">
        <v>5074.07</v>
      </c>
      <c r="N39" s="23">
        <v>5074.07</v>
      </c>
      <c r="O39" s="20" t="s">
        <v>60</v>
      </c>
      <c r="P39" s="23">
        <v>0</v>
      </c>
      <c r="Q39" s="23">
        <v>0</v>
      </c>
      <c r="R39" s="23">
        <v>0</v>
      </c>
      <c r="S39" s="20" t="s">
        <v>60</v>
      </c>
      <c r="T39" s="20" t="s">
        <v>60</v>
      </c>
      <c r="U39" s="20"/>
      <c r="V39" s="20" t="s">
        <v>120</v>
      </c>
      <c r="W39" s="20" t="s">
        <v>167</v>
      </c>
      <c r="X39" s="20" t="s">
        <v>60</v>
      </c>
      <c r="Y39" s="20"/>
      <c r="Z39" s="20"/>
      <c r="AA39" s="23">
        <v>2413.27</v>
      </c>
      <c r="AB39" s="23">
        <v>2660.8</v>
      </c>
      <c r="AC39" s="20"/>
      <c r="AD39" s="20"/>
      <c r="AE39" s="23">
        <v>0</v>
      </c>
      <c r="AF39" s="20"/>
      <c r="AG39" s="23">
        <v>0</v>
      </c>
      <c r="AH39" s="23">
        <v>0</v>
      </c>
      <c r="AI39" s="20"/>
      <c r="AJ39" s="23">
        <v>5074.07</v>
      </c>
      <c r="AK39" s="20" t="s">
        <v>168</v>
      </c>
      <c r="AL39" s="20" t="s">
        <v>169</v>
      </c>
      <c r="AM39" s="13"/>
    </row>
    <row r="40" spans="1:39" hidden="1" x14ac:dyDescent="0.3">
      <c r="A40" s="20">
        <v>2413443</v>
      </c>
      <c r="B40" s="20">
        <v>6382</v>
      </c>
      <c r="C40" s="20" t="s">
        <v>220</v>
      </c>
      <c r="D40" s="20" t="s">
        <v>221</v>
      </c>
      <c r="E40" s="21">
        <v>0.1003</v>
      </c>
      <c r="F40" s="20" t="s">
        <v>165</v>
      </c>
      <c r="G40" s="20" t="s">
        <v>166</v>
      </c>
      <c r="H40" s="20">
        <v>2413443</v>
      </c>
      <c r="I40" s="22">
        <v>45737</v>
      </c>
      <c r="J40" s="22">
        <v>45735</v>
      </c>
      <c r="K40" s="22">
        <v>45736</v>
      </c>
      <c r="L40" s="20">
        <v>-1</v>
      </c>
      <c r="M40" s="23">
        <v>4167.8900000000003</v>
      </c>
      <c r="N40" s="23">
        <v>4167.8900000000003</v>
      </c>
      <c r="O40" s="20" t="s">
        <v>60</v>
      </c>
      <c r="P40" s="23">
        <v>0</v>
      </c>
      <c r="Q40" s="23">
        <v>0</v>
      </c>
      <c r="R40" s="23">
        <v>0</v>
      </c>
      <c r="S40" s="20" t="s">
        <v>60</v>
      </c>
      <c r="T40" s="20" t="s">
        <v>60</v>
      </c>
      <c r="U40" s="20"/>
      <c r="V40" s="20" t="s">
        <v>120</v>
      </c>
      <c r="W40" s="20" t="s">
        <v>167</v>
      </c>
      <c r="X40" s="20" t="s">
        <v>60</v>
      </c>
      <c r="Y40" s="20"/>
      <c r="Z40" s="20"/>
      <c r="AA40" s="23">
        <v>1998.7</v>
      </c>
      <c r="AB40" s="23">
        <v>2169.19</v>
      </c>
      <c r="AC40" s="20"/>
      <c r="AD40" s="20"/>
      <c r="AE40" s="23">
        <v>0</v>
      </c>
      <c r="AF40" s="20"/>
      <c r="AG40" s="23">
        <v>0</v>
      </c>
      <c r="AH40" s="23">
        <v>0</v>
      </c>
      <c r="AI40" s="20"/>
      <c r="AJ40" s="23">
        <v>4167.8900000000003</v>
      </c>
      <c r="AK40" s="20" t="s">
        <v>168</v>
      </c>
      <c r="AL40" s="20" t="s">
        <v>169</v>
      </c>
      <c r="AM40" s="13"/>
    </row>
    <row r="41" spans="1:39" hidden="1" x14ac:dyDescent="0.3">
      <c r="A41" s="20">
        <v>2413522</v>
      </c>
      <c r="B41" s="20">
        <v>6382</v>
      </c>
      <c r="C41" s="20" t="s">
        <v>220</v>
      </c>
      <c r="D41" s="20" t="s">
        <v>221</v>
      </c>
      <c r="E41" s="21">
        <v>0.1003</v>
      </c>
      <c r="F41" s="20" t="s">
        <v>165</v>
      </c>
      <c r="G41" s="20" t="s">
        <v>166</v>
      </c>
      <c r="H41" s="20">
        <v>2413522</v>
      </c>
      <c r="I41" s="22">
        <v>48142</v>
      </c>
      <c r="J41" s="22">
        <v>45735</v>
      </c>
      <c r="K41" s="22">
        <v>45736</v>
      </c>
      <c r="L41" s="20">
        <v>-2406</v>
      </c>
      <c r="M41" s="23">
        <v>2220.9299999999998</v>
      </c>
      <c r="N41" s="23">
        <v>2220.9299999999998</v>
      </c>
      <c r="O41" s="20" t="s">
        <v>60</v>
      </c>
      <c r="P41" s="23">
        <v>0</v>
      </c>
      <c r="Q41" s="23">
        <v>0</v>
      </c>
      <c r="R41" s="23">
        <v>0</v>
      </c>
      <c r="S41" s="20" t="s">
        <v>60</v>
      </c>
      <c r="T41" s="20" t="s">
        <v>60</v>
      </c>
      <c r="U41" s="20"/>
      <c r="V41" s="20" t="s">
        <v>121</v>
      </c>
      <c r="W41" s="20" t="s">
        <v>167</v>
      </c>
      <c r="X41" s="20" t="s">
        <v>60</v>
      </c>
      <c r="Y41" s="20"/>
      <c r="Z41" s="20"/>
      <c r="AA41" s="23">
        <v>1065.04</v>
      </c>
      <c r="AB41" s="23">
        <v>1155.8900000000001</v>
      </c>
      <c r="AC41" s="20"/>
      <c r="AD41" s="20"/>
      <c r="AE41" s="23">
        <v>0</v>
      </c>
      <c r="AF41" s="20"/>
      <c r="AG41" s="23">
        <v>0</v>
      </c>
      <c r="AH41" s="23">
        <v>0</v>
      </c>
      <c r="AI41" s="20"/>
      <c r="AJ41" s="23">
        <v>2220.9299999999998</v>
      </c>
      <c r="AK41" s="20" t="s">
        <v>180</v>
      </c>
      <c r="AL41" s="20" t="s">
        <v>169</v>
      </c>
      <c r="AM41" s="13"/>
    </row>
    <row r="42" spans="1:39" hidden="1" x14ac:dyDescent="0.3">
      <c r="A42" s="20">
        <v>2413543</v>
      </c>
      <c r="B42" s="20">
        <v>6383</v>
      </c>
      <c r="C42" s="20" t="s">
        <v>222</v>
      </c>
      <c r="D42" s="20" t="s">
        <v>223</v>
      </c>
      <c r="E42" s="21">
        <v>0.1003</v>
      </c>
      <c r="F42" s="20" t="s">
        <v>165</v>
      </c>
      <c r="G42" s="20" t="s">
        <v>166</v>
      </c>
      <c r="H42" s="20">
        <v>2413543</v>
      </c>
      <c r="I42" s="22">
        <v>45737</v>
      </c>
      <c r="J42" s="22">
        <v>45737</v>
      </c>
      <c r="K42" s="22">
        <v>45740</v>
      </c>
      <c r="L42" s="20">
        <v>3</v>
      </c>
      <c r="M42" s="23">
        <v>4592.53</v>
      </c>
      <c r="N42" s="23">
        <v>4592.53</v>
      </c>
      <c r="O42" s="20" t="s">
        <v>60</v>
      </c>
      <c r="P42" s="23">
        <v>0</v>
      </c>
      <c r="Q42" s="23">
        <v>0</v>
      </c>
      <c r="R42" s="23">
        <v>0</v>
      </c>
      <c r="S42" s="20" t="s">
        <v>60</v>
      </c>
      <c r="T42" s="20" t="s">
        <v>60</v>
      </c>
      <c r="U42" s="20"/>
      <c r="V42" s="20" t="s">
        <v>120</v>
      </c>
      <c r="W42" s="20" t="s">
        <v>167</v>
      </c>
      <c r="X42" s="20" t="s">
        <v>60</v>
      </c>
      <c r="Y42" s="20"/>
      <c r="Z42" s="20"/>
      <c r="AA42" s="23">
        <v>2202.3200000000002</v>
      </c>
      <c r="AB42" s="23">
        <v>2390.21</v>
      </c>
      <c r="AC42" s="20"/>
      <c r="AD42" s="20"/>
      <c r="AE42" s="23">
        <v>0</v>
      </c>
      <c r="AF42" s="20"/>
      <c r="AG42" s="23">
        <v>0</v>
      </c>
      <c r="AH42" s="23">
        <v>0</v>
      </c>
      <c r="AI42" s="20"/>
      <c r="AJ42" s="23">
        <v>4592.53</v>
      </c>
      <c r="AK42" s="20" t="s">
        <v>168</v>
      </c>
      <c r="AL42" s="20" t="s">
        <v>169</v>
      </c>
      <c r="AM42" s="13"/>
    </row>
    <row r="43" spans="1:39" hidden="1" x14ac:dyDescent="0.3">
      <c r="A43" s="20">
        <v>2413643</v>
      </c>
      <c r="B43" s="20">
        <v>6385</v>
      </c>
      <c r="C43" s="20" t="s">
        <v>224</v>
      </c>
      <c r="D43" s="20" t="s">
        <v>225</v>
      </c>
      <c r="E43" s="21">
        <v>0</v>
      </c>
      <c r="F43" s="20" t="s">
        <v>165</v>
      </c>
      <c r="G43" s="20" t="s">
        <v>166</v>
      </c>
      <c r="H43" s="20">
        <v>2413643</v>
      </c>
      <c r="I43" s="22">
        <v>45737</v>
      </c>
      <c r="J43" s="22">
        <v>45736</v>
      </c>
      <c r="K43" s="22">
        <v>45737</v>
      </c>
      <c r="L43" s="20">
        <v>0</v>
      </c>
      <c r="M43" s="23">
        <v>7951.79</v>
      </c>
      <c r="N43" s="23">
        <v>7951.79</v>
      </c>
      <c r="O43" s="20" t="s">
        <v>60</v>
      </c>
      <c r="P43" s="23">
        <v>0</v>
      </c>
      <c r="Q43" s="23">
        <v>0</v>
      </c>
      <c r="R43" s="23">
        <v>0</v>
      </c>
      <c r="S43" s="20" t="s">
        <v>60</v>
      </c>
      <c r="T43" s="20" t="s">
        <v>60</v>
      </c>
      <c r="U43" s="20"/>
      <c r="V43" s="20" t="s">
        <v>120</v>
      </c>
      <c r="W43" s="20" t="s">
        <v>167</v>
      </c>
      <c r="X43" s="20" t="s">
        <v>60</v>
      </c>
      <c r="Y43" s="20"/>
      <c r="Z43" s="20"/>
      <c r="AA43" s="23">
        <v>7951.79</v>
      </c>
      <c r="AB43" s="23">
        <v>0</v>
      </c>
      <c r="AC43" s="20"/>
      <c r="AD43" s="20"/>
      <c r="AE43" s="23">
        <v>0</v>
      </c>
      <c r="AF43" s="20"/>
      <c r="AG43" s="23">
        <v>0</v>
      </c>
      <c r="AH43" s="23">
        <v>0</v>
      </c>
      <c r="AI43" s="20"/>
      <c r="AJ43" s="23">
        <v>7951.79</v>
      </c>
      <c r="AK43" s="20" t="s">
        <v>168</v>
      </c>
      <c r="AL43" s="20" t="s">
        <v>169</v>
      </c>
      <c r="AM43" s="13"/>
    </row>
    <row r="44" spans="1:39" hidden="1" x14ac:dyDescent="0.3">
      <c r="A44" s="20">
        <v>2413680</v>
      </c>
      <c r="B44" s="20">
        <v>6387</v>
      </c>
      <c r="C44" s="20" t="s">
        <v>226</v>
      </c>
      <c r="D44" s="20" t="s">
        <v>227</v>
      </c>
      <c r="E44" s="21">
        <v>0.1003</v>
      </c>
      <c r="F44" s="20" t="s">
        <v>165</v>
      </c>
      <c r="G44" s="20" t="s">
        <v>166</v>
      </c>
      <c r="H44" s="20">
        <v>2413680</v>
      </c>
      <c r="I44" s="22">
        <v>45726</v>
      </c>
      <c r="J44" s="22">
        <v>45727</v>
      </c>
      <c r="K44" s="22">
        <v>45728</v>
      </c>
      <c r="L44" s="20">
        <v>2</v>
      </c>
      <c r="M44" s="23">
        <v>3427.3</v>
      </c>
      <c r="N44" s="23">
        <v>3427.3</v>
      </c>
      <c r="O44" s="20" t="s">
        <v>60</v>
      </c>
      <c r="P44" s="23">
        <v>0</v>
      </c>
      <c r="Q44" s="23">
        <v>0</v>
      </c>
      <c r="R44" s="23">
        <v>0</v>
      </c>
      <c r="S44" s="20" t="s">
        <v>60</v>
      </c>
      <c r="T44" s="20" t="s">
        <v>60</v>
      </c>
      <c r="U44" s="20"/>
      <c r="V44" s="20" t="s">
        <v>120</v>
      </c>
      <c r="W44" s="20" t="s">
        <v>167</v>
      </c>
      <c r="X44" s="20" t="s">
        <v>60</v>
      </c>
      <c r="Y44" s="20"/>
      <c r="Z44" s="20"/>
      <c r="AA44" s="23">
        <v>975.25</v>
      </c>
      <c r="AB44" s="23">
        <v>2452.0500000000002</v>
      </c>
      <c r="AC44" s="20"/>
      <c r="AD44" s="20"/>
      <c r="AE44" s="23">
        <v>0</v>
      </c>
      <c r="AF44" s="20"/>
      <c r="AG44" s="23">
        <v>0</v>
      </c>
      <c r="AH44" s="23">
        <v>0</v>
      </c>
      <c r="AI44" s="20"/>
      <c r="AJ44" s="23">
        <v>3427.3</v>
      </c>
      <c r="AK44" s="20" t="s">
        <v>168</v>
      </c>
      <c r="AL44" s="20" t="s">
        <v>169</v>
      </c>
      <c r="AM44" s="13"/>
    </row>
    <row r="45" spans="1:39" hidden="1" x14ac:dyDescent="0.3">
      <c r="A45" s="20">
        <v>2413844</v>
      </c>
      <c r="B45" s="20">
        <v>6388</v>
      </c>
      <c r="C45" s="20" t="s">
        <v>228</v>
      </c>
      <c r="D45" s="20" t="s">
        <v>229</v>
      </c>
      <c r="E45" s="21">
        <v>0</v>
      </c>
      <c r="F45" s="20" t="s">
        <v>165</v>
      </c>
      <c r="G45" s="20" t="s">
        <v>166</v>
      </c>
      <c r="H45" s="20">
        <v>2413844</v>
      </c>
      <c r="I45" s="22">
        <v>45709</v>
      </c>
      <c r="J45" s="22">
        <v>45730</v>
      </c>
      <c r="K45" s="22">
        <v>45733</v>
      </c>
      <c r="L45" s="20">
        <v>24</v>
      </c>
      <c r="M45" s="23">
        <v>7951.79</v>
      </c>
      <c r="N45" s="23">
        <v>8166.44</v>
      </c>
      <c r="O45" s="20" t="s">
        <v>60</v>
      </c>
      <c r="P45" s="23">
        <v>159</v>
      </c>
      <c r="Q45" s="23">
        <v>55.65</v>
      </c>
      <c r="R45" s="23">
        <v>0</v>
      </c>
      <c r="S45" s="20" t="s">
        <v>60</v>
      </c>
      <c r="T45" s="20" t="s">
        <v>60</v>
      </c>
      <c r="U45" s="20"/>
      <c r="V45" s="20" t="s">
        <v>122</v>
      </c>
      <c r="W45" s="20" t="s">
        <v>167</v>
      </c>
      <c r="X45" s="20" t="s">
        <v>60</v>
      </c>
      <c r="Y45" s="20"/>
      <c r="Z45" s="20"/>
      <c r="AA45" s="23">
        <v>7951.79</v>
      </c>
      <c r="AB45" s="23">
        <v>0</v>
      </c>
      <c r="AC45" s="20"/>
      <c r="AD45" s="20"/>
      <c r="AE45" s="23">
        <v>0</v>
      </c>
      <c r="AF45" s="20"/>
      <c r="AG45" s="23">
        <v>159</v>
      </c>
      <c r="AH45" s="23">
        <v>55.65</v>
      </c>
      <c r="AI45" s="20"/>
      <c r="AJ45" s="23">
        <v>8166.44</v>
      </c>
      <c r="AK45" s="20" t="s">
        <v>230</v>
      </c>
      <c r="AL45" s="20" t="s">
        <v>169</v>
      </c>
      <c r="AM45" s="13"/>
    </row>
    <row r="46" spans="1:39" hidden="1" x14ac:dyDescent="0.3">
      <c r="A46" s="20">
        <v>2413883</v>
      </c>
      <c r="B46" s="20">
        <v>6389</v>
      </c>
      <c r="C46" s="20" t="s">
        <v>231</v>
      </c>
      <c r="D46" s="20" t="s">
        <v>232</v>
      </c>
      <c r="E46" s="21">
        <v>0.1003</v>
      </c>
      <c r="F46" s="20" t="s">
        <v>165</v>
      </c>
      <c r="G46" s="20" t="s">
        <v>166</v>
      </c>
      <c r="H46" s="20">
        <v>2413883</v>
      </c>
      <c r="I46" s="22">
        <v>45737</v>
      </c>
      <c r="J46" s="22">
        <v>45737</v>
      </c>
      <c r="K46" s="22">
        <v>45740</v>
      </c>
      <c r="L46" s="20">
        <v>3</v>
      </c>
      <c r="M46" s="23">
        <v>3092.56</v>
      </c>
      <c r="N46" s="23">
        <v>3092.56</v>
      </c>
      <c r="O46" s="20" t="s">
        <v>60</v>
      </c>
      <c r="P46" s="23">
        <v>0</v>
      </c>
      <c r="Q46" s="23">
        <v>0</v>
      </c>
      <c r="R46" s="23">
        <v>0</v>
      </c>
      <c r="S46" s="20" t="s">
        <v>60</v>
      </c>
      <c r="T46" s="20" t="s">
        <v>60</v>
      </c>
      <c r="U46" s="20"/>
      <c r="V46" s="20" t="s">
        <v>120</v>
      </c>
      <c r="W46" s="20" t="s">
        <v>167</v>
      </c>
      <c r="X46" s="20" t="s">
        <v>60</v>
      </c>
      <c r="Y46" s="20"/>
      <c r="Z46" s="20"/>
      <c r="AA46" s="23">
        <v>880.01</v>
      </c>
      <c r="AB46" s="23">
        <v>2212.5500000000002</v>
      </c>
      <c r="AC46" s="20"/>
      <c r="AD46" s="20"/>
      <c r="AE46" s="23">
        <v>0</v>
      </c>
      <c r="AF46" s="20"/>
      <c r="AG46" s="23">
        <v>0</v>
      </c>
      <c r="AH46" s="23">
        <v>0</v>
      </c>
      <c r="AI46" s="20"/>
      <c r="AJ46" s="23">
        <v>3092.56</v>
      </c>
      <c r="AK46" s="20" t="s">
        <v>168</v>
      </c>
      <c r="AL46" s="20" t="s">
        <v>169</v>
      </c>
      <c r="AM46" s="13"/>
    </row>
    <row r="47" spans="1:39" hidden="1" x14ac:dyDescent="0.3">
      <c r="A47" s="20">
        <v>2414047</v>
      </c>
      <c r="B47" s="20">
        <v>6390</v>
      </c>
      <c r="C47" s="20" t="s">
        <v>233</v>
      </c>
      <c r="D47" s="20" t="s">
        <v>234</v>
      </c>
      <c r="E47" s="21">
        <v>0</v>
      </c>
      <c r="F47" s="20" t="s">
        <v>165</v>
      </c>
      <c r="G47" s="20" t="s">
        <v>166</v>
      </c>
      <c r="H47" s="20">
        <v>2414047</v>
      </c>
      <c r="I47" s="22">
        <v>45726</v>
      </c>
      <c r="J47" s="22">
        <v>45727</v>
      </c>
      <c r="K47" s="22">
        <v>45728</v>
      </c>
      <c r="L47" s="20">
        <v>2</v>
      </c>
      <c r="M47" s="23">
        <v>8225.4500000000007</v>
      </c>
      <c r="N47" s="23">
        <v>8225.4500000000007</v>
      </c>
      <c r="O47" s="20" t="s">
        <v>60</v>
      </c>
      <c r="P47" s="23">
        <v>0</v>
      </c>
      <c r="Q47" s="23">
        <v>0</v>
      </c>
      <c r="R47" s="23">
        <v>0</v>
      </c>
      <c r="S47" s="20" t="s">
        <v>60</v>
      </c>
      <c r="T47" s="20" t="s">
        <v>60</v>
      </c>
      <c r="U47" s="20"/>
      <c r="V47" s="20" t="s">
        <v>120</v>
      </c>
      <c r="W47" s="20" t="s">
        <v>167</v>
      </c>
      <c r="X47" s="20" t="s">
        <v>60</v>
      </c>
      <c r="Y47" s="20"/>
      <c r="Z47" s="20"/>
      <c r="AA47" s="23">
        <v>8225.4500000000007</v>
      </c>
      <c r="AB47" s="23">
        <v>0</v>
      </c>
      <c r="AC47" s="20"/>
      <c r="AD47" s="20"/>
      <c r="AE47" s="23">
        <v>0</v>
      </c>
      <c r="AF47" s="20"/>
      <c r="AG47" s="23">
        <v>0</v>
      </c>
      <c r="AH47" s="23">
        <v>0</v>
      </c>
      <c r="AI47" s="20"/>
      <c r="AJ47" s="23">
        <v>8225.4500000000007</v>
      </c>
      <c r="AK47" s="20" t="s">
        <v>168</v>
      </c>
      <c r="AL47" s="20" t="s">
        <v>169</v>
      </c>
      <c r="AM47" s="13"/>
    </row>
    <row r="48" spans="1:39" hidden="1" x14ac:dyDescent="0.3">
      <c r="A48" s="20">
        <v>2414085</v>
      </c>
      <c r="B48" s="20">
        <v>6393</v>
      </c>
      <c r="C48" s="20" t="s">
        <v>235</v>
      </c>
      <c r="D48" s="20" t="s">
        <v>236</v>
      </c>
      <c r="E48" s="21">
        <v>0.1003</v>
      </c>
      <c r="F48" s="20" t="s">
        <v>165</v>
      </c>
      <c r="G48" s="20" t="s">
        <v>166</v>
      </c>
      <c r="H48" s="20">
        <v>2414085</v>
      </c>
      <c r="I48" s="22">
        <v>45726</v>
      </c>
      <c r="J48" s="22">
        <v>45727</v>
      </c>
      <c r="K48" s="22">
        <v>45728</v>
      </c>
      <c r="L48" s="20">
        <v>2</v>
      </c>
      <c r="M48" s="23">
        <v>3019.49</v>
      </c>
      <c r="N48" s="23">
        <v>3080.89</v>
      </c>
      <c r="O48" s="20" t="s">
        <v>60</v>
      </c>
      <c r="P48" s="23">
        <v>60.39</v>
      </c>
      <c r="Q48" s="23">
        <v>1.01</v>
      </c>
      <c r="R48" s="23">
        <v>0</v>
      </c>
      <c r="S48" s="20" t="s">
        <v>60</v>
      </c>
      <c r="T48" s="20" t="s">
        <v>60</v>
      </c>
      <c r="U48" s="20"/>
      <c r="V48" s="20" t="s">
        <v>120</v>
      </c>
      <c r="W48" s="20" t="s">
        <v>167</v>
      </c>
      <c r="X48" s="20" t="s">
        <v>60</v>
      </c>
      <c r="Y48" s="20"/>
      <c r="Z48" s="20"/>
      <c r="AA48" s="23">
        <v>921.11</v>
      </c>
      <c r="AB48" s="23">
        <v>2098.38</v>
      </c>
      <c r="AC48" s="20"/>
      <c r="AD48" s="20"/>
      <c r="AE48" s="23">
        <v>0</v>
      </c>
      <c r="AF48" s="20"/>
      <c r="AG48" s="23">
        <v>60.39</v>
      </c>
      <c r="AH48" s="23">
        <v>1.01</v>
      </c>
      <c r="AI48" s="20"/>
      <c r="AJ48" s="23">
        <v>3080.89</v>
      </c>
      <c r="AK48" s="20" t="s">
        <v>168</v>
      </c>
      <c r="AL48" s="20" t="s">
        <v>169</v>
      </c>
      <c r="AM48" s="13"/>
    </row>
    <row r="49" spans="1:39" hidden="1" x14ac:dyDescent="0.3">
      <c r="A49" s="20">
        <v>2414245</v>
      </c>
      <c r="B49" s="20">
        <v>6394</v>
      </c>
      <c r="C49" s="20" t="s">
        <v>237</v>
      </c>
      <c r="D49" s="20" t="s">
        <v>238</v>
      </c>
      <c r="E49" s="21">
        <v>0.1003</v>
      </c>
      <c r="F49" s="20" t="s">
        <v>165</v>
      </c>
      <c r="G49" s="20" t="s">
        <v>166</v>
      </c>
      <c r="H49" s="20">
        <v>2414245</v>
      </c>
      <c r="I49" s="22">
        <v>45709</v>
      </c>
      <c r="J49" s="22">
        <v>45723</v>
      </c>
      <c r="K49" s="22">
        <v>45726</v>
      </c>
      <c r="L49" s="20">
        <v>17</v>
      </c>
      <c r="M49" s="23">
        <v>2950.34</v>
      </c>
      <c r="N49" s="23">
        <v>3023.1</v>
      </c>
      <c r="O49" s="20" t="s">
        <v>60</v>
      </c>
      <c r="P49" s="23">
        <v>59.01</v>
      </c>
      <c r="Q49" s="23">
        <v>13.75</v>
      </c>
      <c r="R49" s="23">
        <v>0</v>
      </c>
      <c r="S49" s="20" t="s">
        <v>60</v>
      </c>
      <c r="T49" s="20" t="s">
        <v>60</v>
      </c>
      <c r="U49" s="20"/>
      <c r="V49" s="20" t="s">
        <v>122</v>
      </c>
      <c r="W49" s="20" t="s">
        <v>167</v>
      </c>
      <c r="X49" s="20" t="s">
        <v>60</v>
      </c>
      <c r="Y49" s="20"/>
      <c r="Z49" s="20"/>
      <c r="AA49" s="23">
        <v>892.88</v>
      </c>
      <c r="AB49" s="23">
        <v>2057.46</v>
      </c>
      <c r="AC49" s="20"/>
      <c r="AD49" s="20"/>
      <c r="AE49" s="23">
        <v>0</v>
      </c>
      <c r="AF49" s="20"/>
      <c r="AG49" s="23">
        <v>59.01</v>
      </c>
      <c r="AH49" s="23">
        <v>13.75</v>
      </c>
      <c r="AI49" s="20"/>
      <c r="AJ49" s="23">
        <v>3023.1</v>
      </c>
      <c r="AK49" s="20" t="s">
        <v>230</v>
      </c>
      <c r="AL49" s="20" t="s">
        <v>169</v>
      </c>
      <c r="AM49" s="13"/>
    </row>
    <row r="50" spans="1:39" hidden="1" x14ac:dyDescent="0.3">
      <c r="A50" s="20">
        <v>2414407</v>
      </c>
      <c r="B50" s="20">
        <v>6395</v>
      </c>
      <c r="C50" s="20" t="s">
        <v>239</v>
      </c>
      <c r="D50" s="20" t="s">
        <v>240</v>
      </c>
      <c r="E50" s="21">
        <v>0.1003</v>
      </c>
      <c r="F50" s="20" t="s">
        <v>165</v>
      </c>
      <c r="G50" s="20" t="s">
        <v>166</v>
      </c>
      <c r="H50" s="20">
        <v>2414407</v>
      </c>
      <c r="I50" s="22">
        <v>45737</v>
      </c>
      <c r="J50" s="22">
        <v>45734</v>
      </c>
      <c r="K50" s="22">
        <v>45735</v>
      </c>
      <c r="L50" s="20">
        <v>-2</v>
      </c>
      <c r="M50" s="23">
        <v>4160.3100000000004</v>
      </c>
      <c r="N50" s="23">
        <v>4160.3100000000004</v>
      </c>
      <c r="O50" s="20" t="s">
        <v>60</v>
      </c>
      <c r="P50" s="23">
        <v>0</v>
      </c>
      <c r="Q50" s="23">
        <v>0</v>
      </c>
      <c r="R50" s="23">
        <v>0</v>
      </c>
      <c r="S50" s="20" t="s">
        <v>60</v>
      </c>
      <c r="T50" s="20" t="s">
        <v>60</v>
      </c>
      <c r="U50" s="20"/>
      <c r="V50" s="20" t="s">
        <v>120</v>
      </c>
      <c r="W50" s="20" t="s">
        <v>167</v>
      </c>
      <c r="X50" s="20" t="s">
        <v>60</v>
      </c>
      <c r="Y50" s="20"/>
      <c r="Z50" s="20"/>
      <c r="AA50" s="23">
        <v>2113.39</v>
      </c>
      <c r="AB50" s="23">
        <v>2046.92</v>
      </c>
      <c r="AC50" s="20"/>
      <c r="AD50" s="20"/>
      <c r="AE50" s="23">
        <v>0</v>
      </c>
      <c r="AF50" s="20"/>
      <c r="AG50" s="23">
        <v>0</v>
      </c>
      <c r="AH50" s="23">
        <v>0</v>
      </c>
      <c r="AI50" s="20"/>
      <c r="AJ50" s="23">
        <v>4160.3100000000004</v>
      </c>
      <c r="AK50" s="20" t="s">
        <v>168</v>
      </c>
      <c r="AL50" s="20" t="s">
        <v>169</v>
      </c>
      <c r="AM50" s="13"/>
    </row>
    <row r="51" spans="1:39" hidden="1" x14ac:dyDescent="0.3">
      <c r="A51" s="20">
        <v>2414503</v>
      </c>
      <c r="B51" s="20">
        <v>6396</v>
      </c>
      <c r="C51" s="20" t="s">
        <v>237</v>
      </c>
      <c r="D51" s="20" t="s">
        <v>238</v>
      </c>
      <c r="E51" s="21">
        <v>0.1003</v>
      </c>
      <c r="F51" s="20" t="s">
        <v>165</v>
      </c>
      <c r="G51" s="20" t="s">
        <v>166</v>
      </c>
      <c r="H51" s="20">
        <v>2414503</v>
      </c>
      <c r="I51" s="22">
        <v>45709</v>
      </c>
      <c r="J51" s="22">
        <v>45723</v>
      </c>
      <c r="K51" s="22">
        <v>45726</v>
      </c>
      <c r="L51" s="20">
        <v>17</v>
      </c>
      <c r="M51" s="23">
        <v>3093.84</v>
      </c>
      <c r="N51" s="23">
        <v>3170.14</v>
      </c>
      <c r="O51" s="20" t="s">
        <v>60</v>
      </c>
      <c r="P51" s="23">
        <v>61.87</v>
      </c>
      <c r="Q51" s="23">
        <v>14.43</v>
      </c>
      <c r="R51" s="23">
        <v>0</v>
      </c>
      <c r="S51" s="20" t="s">
        <v>60</v>
      </c>
      <c r="T51" s="20" t="s">
        <v>60</v>
      </c>
      <c r="U51" s="20"/>
      <c r="V51" s="20" t="s">
        <v>122</v>
      </c>
      <c r="W51" s="20" t="s">
        <v>167</v>
      </c>
      <c r="X51" s="20" t="s">
        <v>60</v>
      </c>
      <c r="Y51" s="20"/>
      <c r="Z51" s="20"/>
      <c r="AA51" s="23">
        <v>873.05</v>
      </c>
      <c r="AB51" s="23">
        <v>2220.79</v>
      </c>
      <c r="AC51" s="20"/>
      <c r="AD51" s="20"/>
      <c r="AE51" s="23">
        <v>0</v>
      </c>
      <c r="AF51" s="20"/>
      <c r="AG51" s="23">
        <v>61.87</v>
      </c>
      <c r="AH51" s="23">
        <v>14.43</v>
      </c>
      <c r="AI51" s="20"/>
      <c r="AJ51" s="23">
        <v>3170.14</v>
      </c>
      <c r="AK51" s="20" t="s">
        <v>230</v>
      </c>
      <c r="AL51" s="20" t="s">
        <v>169</v>
      </c>
      <c r="AM51" s="13"/>
    </row>
    <row r="52" spans="1:39" hidden="1" x14ac:dyDescent="0.3">
      <c r="A52" s="20">
        <v>2414681</v>
      </c>
      <c r="B52" s="20">
        <v>6398</v>
      </c>
      <c r="C52" s="20" t="s">
        <v>241</v>
      </c>
      <c r="D52" s="20" t="s">
        <v>242</v>
      </c>
      <c r="E52" s="21">
        <v>0.1003</v>
      </c>
      <c r="F52" s="20" t="s">
        <v>165</v>
      </c>
      <c r="G52" s="20" t="s">
        <v>166</v>
      </c>
      <c r="H52" s="20">
        <v>2414681</v>
      </c>
      <c r="I52" s="22">
        <v>45726</v>
      </c>
      <c r="J52" s="22">
        <v>45735</v>
      </c>
      <c r="K52" s="22">
        <v>45736</v>
      </c>
      <c r="L52" s="20">
        <v>10</v>
      </c>
      <c r="M52" s="23">
        <v>3527.26</v>
      </c>
      <c r="N52" s="23">
        <v>3607.21</v>
      </c>
      <c r="O52" s="20" t="s">
        <v>60</v>
      </c>
      <c r="P52" s="23">
        <v>70.540000000000006</v>
      </c>
      <c r="Q52" s="23">
        <v>9.41</v>
      </c>
      <c r="R52" s="23">
        <v>0</v>
      </c>
      <c r="S52" s="20" t="s">
        <v>60</v>
      </c>
      <c r="T52" s="20" t="s">
        <v>60</v>
      </c>
      <c r="U52" s="20"/>
      <c r="V52" s="20" t="s">
        <v>120</v>
      </c>
      <c r="W52" s="20" t="s">
        <v>167</v>
      </c>
      <c r="X52" s="20" t="s">
        <v>60</v>
      </c>
      <c r="Y52" s="20"/>
      <c r="Z52" s="20"/>
      <c r="AA52" s="23">
        <v>1027.5999999999999</v>
      </c>
      <c r="AB52" s="23">
        <v>2499.66</v>
      </c>
      <c r="AC52" s="20"/>
      <c r="AD52" s="20"/>
      <c r="AE52" s="23">
        <v>0</v>
      </c>
      <c r="AF52" s="20"/>
      <c r="AG52" s="23">
        <v>70.540000000000006</v>
      </c>
      <c r="AH52" s="23">
        <v>9.41</v>
      </c>
      <c r="AI52" s="20"/>
      <c r="AJ52" s="23">
        <v>3607.21</v>
      </c>
      <c r="AK52" s="20" t="s">
        <v>168</v>
      </c>
      <c r="AL52" s="20" t="s">
        <v>169</v>
      </c>
      <c r="AM52" s="13"/>
    </row>
    <row r="53" spans="1:39" hidden="1" x14ac:dyDescent="0.3">
      <c r="A53" s="20">
        <v>2414844</v>
      </c>
      <c r="B53" s="20">
        <v>6399</v>
      </c>
      <c r="C53" s="20" t="s">
        <v>241</v>
      </c>
      <c r="D53" s="20" t="s">
        <v>242</v>
      </c>
      <c r="E53" s="21">
        <v>0.1003</v>
      </c>
      <c r="F53" s="20" t="s">
        <v>165</v>
      </c>
      <c r="G53" s="20" t="s">
        <v>166</v>
      </c>
      <c r="H53" s="20">
        <v>2414844</v>
      </c>
      <c r="I53" s="22">
        <v>45726</v>
      </c>
      <c r="J53" s="22">
        <v>45735</v>
      </c>
      <c r="K53" s="22">
        <v>45736</v>
      </c>
      <c r="L53" s="20">
        <v>10</v>
      </c>
      <c r="M53" s="23">
        <v>3703.44</v>
      </c>
      <c r="N53" s="23">
        <v>3787.38</v>
      </c>
      <c r="O53" s="20" t="s">
        <v>60</v>
      </c>
      <c r="P53" s="23">
        <v>74.06</v>
      </c>
      <c r="Q53" s="23">
        <v>9.8800000000000008</v>
      </c>
      <c r="R53" s="23">
        <v>0</v>
      </c>
      <c r="S53" s="20" t="s">
        <v>60</v>
      </c>
      <c r="T53" s="20" t="s">
        <v>60</v>
      </c>
      <c r="U53" s="20"/>
      <c r="V53" s="20" t="s">
        <v>120</v>
      </c>
      <c r="W53" s="20" t="s">
        <v>167</v>
      </c>
      <c r="X53" s="20" t="s">
        <v>60</v>
      </c>
      <c r="Y53" s="20"/>
      <c r="Z53" s="20"/>
      <c r="AA53" s="23">
        <v>1078.95</v>
      </c>
      <c r="AB53" s="23">
        <v>2624.49</v>
      </c>
      <c r="AC53" s="20"/>
      <c r="AD53" s="20"/>
      <c r="AE53" s="23">
        <v>0</v>
      </c>
      <c r="AF53" s="20"/>
      <c r="AG53" s="23">
        <v>74.06</v>
      </c>
      <c r="AH53" s="23">
        <v>9.8800000000000008</v>
      </c>
      <c r="AI53" s="20"/>
      <c r="AJ53" s="23">
        <v>3787.38</v>
      </c>
      <c r="AK53" s="20" t="s">
        <v>168</v>
      </c>
      <c r="AL53" s="20" t="s">
        <v>169</v>
      </c>
      <c r="AM53" s="13"/>
    </row>
    <row r="54" spans="1:39" hidden="1" x14ac:dyDescent="0.3">
      <c r="A54" s="20">
        <v>2415007</v>
      </c>
      <c r="B54" s="20">
        <v>6400</v>
      </c>
      <c r="C54" s="20" t="s">
        <v>241</v>
      </c>
      <c r="D54" s="20" t="s">
        <v>242</v>
      </c>
      <c r="E54" s="21">
        <v>0.1003</v>
      </c>
      <c r="F54" s="20" t="s">
        <v>165</v>
      </c>
      <c r="G54" s="20" t="s">
        <v>166</v>
      </c>
      <c r="H54" s="20">
        <v>2415007</v>
      </c>
      <c r="I54" s="22">
        <v>45726</v>
      </c>
      <c r="J54" s="22">
        <v>45735</v>
      </c>
      <c r="K54" s="22">
        <v>45736</v>
      </c>
      <c r="L54" s="20">
        <v>10</v>
      </c>
      <c r="M54" s="23">
        <v>3471.8</v>
      </c>
      <c r="N54" s="23">
        <v>3550.49</v>
      </c>
      <c r="O54" s="20" t="s">
        <v>60</v>
      </c>
      <c r="P54" s="23">
        <v>69.430000000000007</v>
      </c>
      <c r="Q54" s="23">
        <v>9.26</v>
      </c>
      <c r="R54" s="23">
        <v>0</v>
      </c>
      <c r="S54" s="20" t="s">
        <v>60</v>
      </c>
      <c r="T54" s="20" t="s">
        <v>60</v>
      </c>
      <c r="U54" s="20"/>
      <c r="V54" s="20" t="s">
        <v>120</v>
      </c>
      <c r="W54" s="20" t="s">
        <v>167</v>
      </c>
      <c r="X54" s="20" t="s">
        <v>60</v>
      </c>
      <c r="Y54" s="20"/>
      <c r="Z54" s="20"/>
      <c r="AA54" s="23">
        <v>1011.46</v>
      </c>
      <c r="AB54" s="23">
        <v>2460.34</v>
      </c>
      <c r="AC54" s="20"/>
      <c r="AD54" s="20"/>
      <c r="AE54" s="23">
        <v>0</v>
      </c>
      <c r="AF54" s="20"/>
      <c r="AG54" s="23">
        <v>69.430000000000007</v>
      </c>
      <c r="AH54" s="23">
        <v>9.26</v>
      </c>
      <c r="AI54" s="20"/>
      <c r="AJ54" s="23">
        <v>3550.49</v>
      </c>
      <c r="AK54" s="20" t="s">
        <v>168</v>
      </c>
      <c r="AL54" s="20" t="s">
        <v>169</v>
      </c>
      <c r="AM54" s="13"/>
    </row>
    <row r="55" spans="1:39" hidden="1" x14ac:dyDescent="0.3">
      <c r="A55" s="20">
        <v>2415170</v>
      </c>
      <c r="B55" s="20">
        <v>6401</v>
      </c>
      <c r="C55" s="20" t="s">
        <v>243</v>
      </c>
      <c r="D55" s="20" t="s">
        <v>244</v>
      </c>
      <c r="E55" s="21">
        <v>0.1003</v>
      </c>
      <c r="F55" s="20" t="s">
        <v>165</v>
      </c>
      <c r="G55" s="20" t="s">
        <v>166</v>
      </c>
      <c r="H55" s="20">
        <v>2415170</v>
      </c>
      <c r="I55" s="22">
        <v>45737</v>
      </c>
      <c r="J55" s="22">
        <v>45741</v>
      </c>
      <c r="K55" s="22">
        <v>45742</v>
      </c>
      <c r="L55" s="20">
        <v>5</v>
      </c>
      <c r="M55" s="23">
        <v>4553.5200000000004</v>
      </c>
      <c r="N55" s="23">
        <v>4650.66</v>
      </c>
      <c r="O55" s="20" t="s">
        <v>60</v>
      </c>
      <c r="P55" s="23">
        <v>91.07</v>
      </c>
      <c r="Q55" s="23">
        <v>6.07</v>
      </c>
      <c r="R55" s="23">
        <v>0</v>
      </c>
      <c r="S55" s="20" t="s">
        <v>60</v>
      </c>
      <c r="T55" s="20" t="s">
        <v>60</v>
      </c>
      <c r="U55" s="20"/>
      <c r="V55" s="20" t="s">
        <v>120</v>
      </c>
      <c r="W55" s="20" t="s">
        <v>167</v>
      </c>
      <c r="X55" s="20" t="s">
        <v>60</v>
      </c>
      <c r="Y55" s="20"/>
      <c r="Z55" s="20"/>
      <c r="AA55" s="23">
        <v>2183.63</v>
      </c>
      <c r="AB55" s="23">
        <v>2369.89</v>
      </c>
      <c r="AC55" s="20"/>
      <c r="AD55" s="20"/>
      <c r="AE55" s="23">
        <v>0</v>
      </c>
      <c r="AF55" s="20"/>
      <c r="AG55" s="23">
        <v>91.07</v>
      </c>
      <c r="AH55" s="23">
        <v>6.07</v>
      </c>
      <c r="AI55" s="20"/>
      <c r="AJ55" s="23">
        <v>4650.66</v>
      </c>
      <c r="AK55" s="20" t="s">
        <v>168</v>
      </c>
      <c r="AL55" s="20" t="s">
        <v>169</v>
      </c>
      <c r="AM55" s="13"/>
    </row>
    <row r="56" spans="1:39" hidden="1" x14ac:dyDescent="0.3">
      <c r="A56" s="20">
        <v>2415270</v>
      </c>
      <c r="B56" s="20">
        <v>6402</v>
      </c>
      <c r="C56" s="20" t="s">
        <v>84</v>
      </c>
      <c r="D56" s="20" t="s">
        <v>245</v>
      </c>
      <c r="E56" s="21">
        <v>0.1003</v>
      </c>
      <c r="F56" s="20" t="s">
        <v>165</v>
      </c>
      <c r="G56" s="20" t="s">
        <v>166</v>
      </c>
      <c r="H56" s="20">
        <v>2415270</v>
      </c>
      <c r="I56" s="22">
        <v>45737</v>
      </c>
      <c r="J56" s="22">
        <v>45737</v>
      </c>
      <c r="K56" s="22">
        <v>45740</v>
      </c>
      <c r="L56" s="20">
        <v>3</v>
      </c>
      <c r="M56" s="23">
        <v>3960.1</v>
      </c>
      <c r="N56" s="23">
        <v>3960.1</v>
      </c>
      <c r="O56" s="20" t="s">
        <v>60</v>
      </c>
      <c r="P56" s="23">
        <v>0</v>
      </c>
      <c r="Q56" s="23">
        <v>0</v>
      </c>
      <c r="R56" s="23">
        <v>0</v>
      </c>
      <c r="S56" s="20" t="s">
        <v>60</v>
      </c>
      <c r="T56" s="20" t="s">
        <v>60</v>
      </c>
      <c r="U56" s="20"/>
      <c r="V56" s="20" t="s">
        <v>120</v>
      </c>
      <c r="W56" s="20" t="s">
        <v>167</v>
      </c>
      <c r="X56" s="20" t="s">
        <v>60</v>
      </c>
      <c r="Y56" s="20"/>
      <c r="Z56" s="20"/>
      <c r="AA56" s="23">
        <v>1126.8599999999999</v>
      </c>
      <c r="AB56" s="23">
        <v>2833.24</v>
      </c>
      <c r="AC56" s="20"/>
      <c r="AD56" s="20"/>
      <c r="AE56" s="23">
        <v>0</v>
      </c>
      <c r="AF56" s="20"/>
      <c r="AG56" s="23">
        <v>0</v>
      </c>
      <c r="AH56" s="23">
        <v>0</v>
      </c>
      <c r="AI56" s="20"/>
      <c r="AJ56" s="23">
        <v>3960.1</v>
      </c>
      <c r="AK56" s="20" t="s">
        <v>168</v>
      </c>
      <c r="AL56" s="20" t="s">
        <v>169</v>
      </c>
      <c r="AM56" s="13"/>
    </row>
    <row r="57" spans="1:39" hidden="1" x14ac:dyDescent="0.3">
      <c r="A57" s="20">
        <v>2415434</v>
      </c>
      <c r="B57" s="20">
        <v>6403</v>
      </c>
      <c r="C57" s="20" t="s">
        <v>246</v>
      </c>
      <c r="D57" s="20" t="s">
        <v>247</v>
      </c>
      <c r="E57" s="21">
        <v>0.1003</v>
      </c>
      <c r="F57" s="20" t="s">
        <v>165</v>
      </c>
      <c r="G57" s="20" t="s">
        <v>166</v>
      </c>
      <c r="H57" s="20">
        <v>2415434</v>
      </c>
      <c r="I57" s="22">
        <v>45726</v>
      </c>
      <c r="J57" s="22">
        <v>45727</v>
      </c>
      <c r="K57" s="22">
        <v>45728</v>
      </c>
      <c r="L57" s="20">
        <v>2</v>
      </c>
      <c r="M57" s="23">
        <v>3092.56</v>
      </c>
      <c r="N57" s="23">
        <v>3092.56</v>
      </c>
      <c r="O57" s="20" t="s">
        <v>60</v>
      </c>
      <c r="P57" s="23">
        <v>0</v>
      </c>
      <c r="Q57" s="23">
        <v>0</v>
      </c>
      <c r="R57" s="23">
        <v>0</v>
      </c>
      <c r="S57" s="20" t="s">
        <v>60</v>
      </c>
      <c r="T57" s="20" t="s">
        <v>60</v>
      </c>
      <c r="U57" s="20"/>
      <c r="V57" s="20" t="s">
        <v>120</v>
      </c>
      <c r="W57" s="20" t="s">
        <v>167</v>
      </c>
      <c r="X57" s="20" t="s">
        <v>60</v>
      </c>
      <c r="Y57" s="20"/>
      <c r="Z57" s="20"/>
      <c r="AA57" s="23">
        <v>880.01</v>
      </c>
      <c r="AB57" s="23">
        <v>2212.5500000000002</v>
      </c>
      <c r="AC57" s="20"/>
      <c r="AD57" s="20"/>
      <c r="AE57" s="23">
        <v>0</v>
      </c>
      <c r="AF57" s="20"/>
      <c r="AG57" s="23">
        <v>0</v>
      </c>
      <c r="AH57" s="23">
        <v>0</v>
      </c>
      <c r="AI57" s="20"/>
      <c r="AJ57" s="23">
        <v>3092.56</v>
      </c>
      <c r="AK57" s="20" t="s">
        <v>168</v>
      </c>
      <c r="AL57" s="20" t="s">
        <v>169</v>
      </c>
      <c r="AM57" s="13"/>
    </row>
    <row r="58" spans="1:39" hidden="1" x14ac:dyDescent="0.3">
      <c r="A58" s="20">
        <v>2415632</v>
      </c>
      <c r="B58" s="20">
        <v>6405</v>
      </c>
      <c r="C58" s="20" t="s">
        <v>248</v>
      </c>
      <c r="D58" s="20" t="s">
        <v>249</v>
      </c>
      <c r="E58" s="21">
        <v>0</v>
      </c>
      <c r="F58" s="20" t="s">
        <v>165</v>
      </c>
      <c r="G58" s="20" t="s">
        <v>166</v>
      </c>
      <c r="H58" s="20">
        <v>2415632</v>
      </c>
      <c r="I58" s="22">
        <v>45737</v>
      </c>
      <c r="J58" s="22">
        <v>45728</v>
      </c>
      <c r="K58" s="22">
        <v>45729</v>
      </c>
      <c r="L58" s="20">
        <v>-8</v>
      </c>
      <c r="M58" s="23">
        <v>5934.48</v>
      </c>
      <c r="N58" s="23">
        <v>5934.48</v>
      </c>
      <c r="O58" s="20" t="s">
        <v>60</v>
      </c>
      <c r="P58" s="23">
        <v>0</v>
      </c>
      <c r="Q58" s="23">
        <v>0</v>
      </c>
      <c r="R58" s="23">
        <v>0</v>
      </c>
      <c r="S58" s="20" t="s">
        <v>60</v>
      </c>
      <c r="T58" s="20" t="s">
        <v>60</v>
      </c>
      <c r="U58" s="20"/>
      <c r="V58" s="20" t="s">
        <v>120</v>
      </c>
      <c r="W58" s="20" t="s">
        <v>167</v>
      </c>
      <c r="X58" s="20" t="s">
        <v>60</v>
      </c>
      <c r="Y58" s="20"/>
      <c r="Z58" s="20"/>
      <c r="AA58" s="23">
        <v>5934.48</v>
      </c>
      <c r="AB58" s="23">
        <v>0</v>
      </c>
      <c r="AC58" s="20"/>
      <c r="AD58" s="20"/>
      <c r="AE58" s="23">
        <v>0</v>
      </c>
      <c r="AF58" s="20"/>
      <c r="AG58" s="23">
        <v>0</v>
      </c>
      <c r="AH58" s="23">
        <v>0</v>
      </c>
      <c r="AI58" s="20"/>
      <c r="AJ58" s="23">
        <v>5934.48</v>
      </c>
      <c r="AK58" s="20" t="s">
        <v>168</v>
      </c>
      <c r="AL58" s="20" t="s">
        <v>169</v>
      </c>
      <c r="AM58" s="13"/>
    </row>
    <row r="59" spans="1:39" hidden="1" x14ac:dyDescent="0.3">
      <c r="A59" s="20">
        <v>2415633</v>
      </c>
      <c r="B59" s="20">
        <v>6405</v>
      </c>
      <c r="C59" s="20" t="s">
        <v>248</v>
      </c>
      <c r="D59" s="20" t="s">
        <v>249</v>
      </c>
      <c r="E59" s="21">
        <v>0</v>
      </c>
      <c r="F59" s="20" t="s">
        <v>165</v>
      </c>
      <c r="G59" s="20" t="s">
        <v>166</v>
      </c>
      <c r="H59" s="20">
        <v>2415633</v>
      </c>
      <c r="I59" s="22">
        <v>45768</v>
      </c>
      <c r="J59" s="22">
        <v>45747</v>
      </c>
      <c r="K59" s="22">
        <v>45748</v>
      </c>
      <c r="L59" s="20">
        <v>-20</v>
      </c>
      <c r="M59" s="23">
        <v>5934.48</v>
      </c>
      <c r="N59" s="23">
        <v>5934.48</v>
      </c>
      <c r="O59" s="20" t="s">
        <v>60</v>
      </c>
      <c r="P59" s="23">
        <v>0</v>
      </c>
      <c r="Q59" s="23">
        <v>0</v>
      </c>
      <c r="R59" s="23">
        <v>0</v>
      </c>
      <c r="S59" s="20" t="s">
        <v>60</v>
      </c>
      <c r="T59" s="20" t="s">
        <v>60</v>
      </c>
      <c r="U59" s="20"/>
      <c r="V59" s="20" t="s">
        <v>121</v>
      </c>
      <c r="W59" s="20" t="s">
        <v>167</v>
      </c>
      <c r="X59" s="20" t="s">
        <v>60</v>
      </c>
      <c r="Y59" s="20"/>
      <c r="Z59" s="20"/>
      <c r="AA59" s="23">
        <v>5934.48</v>
      </c>
      <c r="AB59" s="23">
        <v>0</v>
      </c>
      <c r="AC59" s="20"/>
      <c r="AD59" s="20"/>
      <c r="AE59" s="23">
        <v>0</v>
      </c>
      <c r="AF59" s="20"/>
      <c r="AG59" s="23">
        <v>0</v>
      </c>
      <c r="AH59" s="23">
        <v>0</v>
      </c>
      <c r="AI59" s="20"/>
      <c r="AJ59" s="23">
        <v>5934.48</v>
      </c>
      <c r="AK59" s="20" t="s">
        <v>39</v>
      </c>
      <c r="AL59" s="20" t="s">
        <v>169</v>
      </c>
      <c r="AM59" s="13"/>
    </row>
    <row r="60" spans="1:39" hidden="1" x14ac:dyDescent="0.3">
      <c r="A60" s="20">
        <v>2415687</v>
      </c>
      <c r="B60" s="20">
        <v>6407</v>
      </c>
      <c r="C60" s="20" t="s">
        <v>250</v>
      </c>
      <c r="D60" s="20" t="s">
        <v>251</v>
      </c>
      <c r="E60" s="21">
        <v>0</v>
      </c>
      <c r="F60" s="20" t="s">
        <v>165</v>
      </c>
      <c r="G60" s="20" t="s">
        <v>166</v>
      </c>
      <c r="H60" s="20">
        <v>2415687</v>
      </c>
      <c r="I60" s="22">
        <v>45737</v>
      </c>
      <c r="J60" s="22">
        <v>45726</v>
      </c>
      <c r="K60" s="22">
        <v>45727</v>
      </c>
      <c r="L60" s="20">
        <v>-10</v>
      </c>
      <c r="M60" s="23">
        <v>7951.79</v>
      </c>
      <c r="N60" s="23">
        <v>7951.79</v>
      </c>
      <c r="O60" s="20" t="s">
        <v>60</v>
      </c>
      <c r="P60" s="23">
        <v>0</v>
      </c>
      <c r="Q60" s="23">
        <v>0</v>
      </c>
      <c r="R60" s="23">
        <v>0</v>
      </c>
      <c r="S60" s="20" t="s">
        <v>60</v>
      </c>
      <c r="T60" s="20" t="s">
        <v>60</v>
      </c>
      <c r="U60" s="20"/>
      <c r="V60" s="20" t="s">
        <v>120</v>
      </c>
      <c r="W60" s="20" t="s">
        <v>167</v>
      </c>
      <c r="X60" s="20" t="s">
        <v>60</v>
      </c>
      <c r="Y60" s="20"/>
      <c r="Z60" s="20"/>
      <c r="AA60" s="23">
        <v>7951.79</v>
      </c>
      <c r="AB60" s="23">
        <v>0</v>
      </c>
      <c r="AC60" s="20"/>
      <c r="AD60" s="20"/>
      <c r="AE60" s="23">
        <v>0</v>
      </c>
      <c r="AF60" s="20"/>
      <c r="AG60" s="23">
        <v>0</v>
      </c>
      <c r="AH60" s="23">
        <v>0</v>
      </c>
      <c r="AI60" s="20"/>
      <c r="AJ60" s="23">
        <v>7951.79</v>
      </c>
      <c r="AK60" s="20" t="s">
        <v>168</v>
      </c>
      <c r="AL60" s="20" t="s">
        <v>169</v>
      </c>
      <c r="AM60" s="13"/>
    </row>
    <row r="61" spans="1:39" hidden="1" x14ac:dyDescent="0.3">
      <c r="A61" s="20">
        <v>2415724</v>
      </c>
      <c r="B61" s="20">
        <v>6408</v>
      </c>
      <c r="C61" s="20" t="s">
        <v>252</v>
      </c>
      <c r="D61" s="20" t="s">
        <v>253</v>
      </c>
      <c r="E61" s="21">
        <v>0</v>
      </c>
      <c r="F61" s="20" t="s">
        <v>165</v>
      </c>
      <c r="G61" s="20" t="s">
        <v>166</v>
      </c>
      <c r="H61" s="20">
        <v>2415724</v>
      </c>
      <c r="I61" s="22">
        <v>45737</v>
      </c>
      <c r="J61" s="22">
        <v>45737</v>
      </c>
      <c r="K61" s="22">
        <v>45740</v>
      </c>
      <c r="L61" s="20">
        <v>3</v>
      </c>
      <c r="M61" s="23">
        <v>28129.25</v>
      </c>
      <c r="N61" s="23">
        <v>28129.25</v>
      </c>
      <c r="O61" s="20" t="s">
        <v>60</v>
      </c>
      <c r="P61" s="23">
        <v>0</v>
      </c>
      <c r="Q61" s="23">
        <v>0</v>
      </c>
      <c r="R61" s="23">
        <v>0</v>
      </c>
      <c r="S61" s="20" t="s">
        <v>60</v>
      </c>
      <c r="T61" s="20" t="s">
        <v>60</v>
      </c>
      <c r="U61" s="20"/>
      <c r="V61" s="20" t="s">
        <v>120</v>
      </c>
      <c r="W61" s="20" t="s">
        <v>167</v>
      </c>
      <c r="X61" s="20" t="s">
        <v>60</v>
      </c>
      <c r="Y61" s="20"/>
      <c r="Z61" s="20"/>
      <c r="AA61" s="23">
        <v>28129.25</v>
      </c>
      <c r="AB61" s="23">
        <v>0</v>
      </c>
      <c r="AC61" s="20"/>
      <c r="AD61" s="20"/>
      <c r="AE61" s="23">
        <v>0</v>
      </c>
      <c r="AF61" s="20"/>
      <c r="AG61" s="23">
        <v>0</v>
      </c>
      <c r="AH61" s="23">
        <v>0</v>
      </c>
      <c r="AI61" s="20"/>
      <c r="AJ61" s="23">
        <v>28129.25</v>
      </c>
      <c r="AK61" s="20" t="s">
        <v>168</v>
      </c>
      <c r="AL61" s="20" t="s">
        <v>169</v>
      </c>
      <c r="AM61" s="13"/>
    </row>
    <row r="62" spans="1:39" hidden="1" x14ac:dyDescent="0.3">
      <c r="A62" s="20">
        <v>2415736</v>
      </c>
      <c r="B62" s="20">
        <v>6409</v>
      </c>
      <c r="C62" s="20" t="s">
        <v>254</v>
      </c>
      <c r="D62" s="20" t="s">
        <v>255</v>
      </c>
      <c r="E62" s="21">
        <v>0.1003</v>
      </c>
      <c r="F62" s="20" t="s">
        <v>165</v>
      </c>
      <c r="G62" s="20" t="s">
        <v>166</v>
      </c>
      <c r="H62" s="20">
        <v>2415736</v>
      </c>
      <c r="I62" s="22">
        <v>45709</v>
      </c>
      <c r="J62" s="22">
        <v>45730</v>
      </c>
      <c r="K62" s="22">
        <v>45733</v>
      </c>
      <c r="L62" s="20">
        <v>24</v>
      </c>
      <c r="M62" s="23">
        <v>3092.56</v>
      </c>
      <c r="N62" s="23">
        <v>3176.04</v>
      </c>
      <c r="O62" s="20" t="s">
        <v>60</v>
      </c>
      <c r="P62" s="23">
        <v>61.83</v>
      </c>
      <c r="Q62" s="23">
        <v>21.65</v>
      </c>
      <c r="R62" s="23">
        <v>0</v>
      </c>
      <c r="S62" s="20" t="s">
        <v>60</v>
      </c>
      <c r="T62" s="20" t="s">
        <v>60</v>
      </c>
      <c r="U62" s="20"/>
      <c r="V62" s="20" t="s">
        <v>122</v>
      </c>
      <c r="W62" s="20" t="s">
        <v>167</v>
      </c>
      <c r="X62" s="20" t="s">
        <v>60</v>
      </c>
      <c r="Y62" s="20"/>
      <c r="Z62" s="20"/>
      <c r="AA62" s="23">
        <v>872.7</v>
      </c>
      <c r="AB62" s="23">
        <v>2219.86</v>
      </c>
      <c r="AC62" s="20"/>
      <c r="AD62" s="20"/>
      <c r="AE62" s="23">
        <v>0</v>
      </c>
      <c r="AF62" s="20"/>
      <c r="AG62" s="23">
        <v>61.83</v>
      </c>
      <c r="AH62" s="23">
        <v>21.65</v>
      </c>
      <c r="AI62" s="20"/>
      <c r="AJ62" s="23">
        <v>3176.04</v>
      </c>
      <c r="AK62" s="20" t="s">
        <v>230</v>
      </c>
      <c r="AL62" s="20" t="s">
        <v>169</v>
      </c>
      <c r="AM62" s="13"/>
    </row>
    <row r="63" spans="1:39" hidden="1" x14ac:dyDescent="0.3">
      <c r="A63" s="20">
        <v>2416064</v>
      </c>
      <c r="B63" s="20">
        <v>6411</v>
      </c>
      <c r="C63" s="20" t="s">
        <v>256</v>
      </c>
      <c r="D63" s="20" t="s">
        <v>257</v>
      </c>
      <c r="E63" s="21">
        <v>0</v>
      </c>
      <c r="F63" s="20" t="s">
        <v>165</v>
      </c>
      <c r="G63" s="20" t="s">
        <v>166</v>
      </c>
      <c r="H63" s="20">
        <v>2416064</v>
      </c>
      <c r="I63" s="22">
        <v>45737</v>
      </c>
      <c r="J63" s="22">
        <v>45737</v>
      </c>
      <c r="K63" s="22">
        <v>45740</v>
      </c>
      <c r="L63" s="20">
        <v>3</v>
      </c>
      <c r="M63" s="23">
        <v>7886.31</v>
      </c>
      <c r="N63" s="23">
        <v>7886.31</v>
      </c>
      <c r="O63" s="20" t="s">
        <v>60</v>
      </c>
      <c r="P63" s="23">
        <v>0</v>
      </c>
      <c r="Q63" s="23">
        <v>0</v>
      </c>
      <c r="R63" s="23">
        <v>0</v>
      </c>
      <c r="S63" s="20" t="s">
        <v>60</v>
      </c>
      <c r="T63" s="20" t="s">
        <v>60</v>
      </c>
      <c r="U63" s="20"/>
      <c r="V63" s="20" t="s">
        <v>120</v>
      </c>
      <c r="W63" s="20" t="s">
        <v>167</v>
      </c>
      <c r="X63" s="20" t="s">
        <v>60</v>
      </c>
      <c r="Y63" s="20"/>
      <c r="Z63" s="20"/>
      <c r="AA63" s="23">
        <v>7886.31</v>
      </c>
      <c r="AB63" s="23">
        <v>0</v>
      </c>
      <c r="AC63" s="20"/>
      <c r="AD63" s="20"/>
      <c r="AE63" s="23">
        <v>0</v>
      </c>
      <c r="AF63" s="20"/>
      <c r="AG63" s="23">
        <v>0</v>
      </c>
      <c r="AH63" s="23">
        <v>0</v>
      </c>
      <c r="AI63" s="20"/>
      <c r="AJ63" s="23">
        <v>7886.31</v>
      </c>
      <c r="AK63" s="20" t="s">
        <v>168</v>
      </c>
      <c r="AL63" s="20" t="s">
        <v>169</v>
      </c>
      <c r="AM63" s="13"/>
    </row>
    <row r="64" spans="1:39" hidden="1" x14ac:dyDescent="0.3">
      <c r="A64" s="20">
        <v>2416102</v>
      </c>
      <c r="B64" s="20">
        <v>6412</v>
      </c>
      <c r="C64" s="20" t="s">
        <v>258</v>
      </c>
      <c r="D64" s="20" t="s">
        <v>259</v>
      </c>
      <c r="E64" s="21">
        <v>0</v>
      </c>
      <c r="F64" s="20" t="s">
        <v>165</v>
      </c>
      <c r="G64" s="20" t="s">
        <v>166</v>
      </c>
      <c r="H64" s="20">
        <v>2416102</v>
      </c>
      <c r="I64" s="22">
        <v>45737</v>
      </c>
      <c r="J64" s="22">
        <v>45735</v>
      </c>
      <c r="K64" s="22">
        <v>45736</v>
      </c>
      <c r="L64" s="20">
        <v>-1</v>
      </c>
      <c r="M64" s="23">
        <v>8887.2800000000007</v>
      </c>
      <c r="N64" s="23">
        <v>8887.2800000000007</v>
      </c>
      <c r="O64" s="20" t="s">
        <v>60</v>
      </c>
      <c r="P64" s="23">
        <v>0</v>
      </c>
      <c r="Q64" s="23">
        <v>0</v>
      </c>
      <c r="R64" s="23">
        <v>0</v>
      </c>
      <c r="S64" s="20" t="s">
        <v>60</v>
      </c>
      <c r="T64" s="20" t="s">
        <v>60</v>
      </c>
      <c r="U64" s="20"/>
      <c r="V64" s="20" t="s">
        <v>120</v>
      </c>
      <c r="W64" s="20" t="s">
        <v>167</v>
      </c>
      <c r="X64" s="20" t="s">
        <v>60</v>
      </c>
      <c r="Y64" s="20"/>
      <c r="Z64" s="20"/>
      <c r="AA64" s="23">
        <v>8887.2800000000007</v>
      </c>
      <c r="AB64" s="23">
        <v>0</v>
      </c>
      <c r="AC64" s="20"/>
      <c r="AD64" s="20"/>
      <c r="AE64" s="23">
        <v>0</v>
      </c>
      <c r="AF64" s="20"/>
      <c r="AG64" s="23">
        <v>0</v>
      </c>
      <c r="AH64" s="23">
        <v>0</v>
      </c>
      <c r="AI64" s="20"/>
      <c r="AJ64" s="23">
        <v>8887.2800000000007</v>
      </c>
      <c r="AK64" s="20" t="s">
        <v>168</v>
      </c>
      <c r="AL64" s="20" t="s">
        <v>169</v>
      </c>
      <c r="AM64" s="13"/>
    </row>
    <row r="65" spans="1:39" hidden="1" x14ac:dyDescent="0.3">
      <c r="A65" s="20">
        <v>2416138</v>
      </c>
      <c r="B65" s="20">
        <v>6414</v>
      </c>
      <c r="C65" s="20" t="s">
        <v>89</v>
      </c>
      <c r="D65" s="20" t="s">
        <v>260</v>
      </c>
      <c r="E65" s="21">
        <v>0.1003</v>
      </c>
      <c r="F65" s="20" t="s">
        <v>165</v>
      </c>
      <c r="G65" s="20" t="s">
        <v>166</v>
      </c>
      <c r="H65" s="20">
        <v>2416138</v>
      </c>
      <c r="I65" s="22">
        <v>45726</v>
      </c>
      <c r="J65" s="22">
        <v>45726</v>
      </c>
      <c r="K65" s="22">
        <v>45727</v>
      </c>
      <c r="L65" s="20">
        <v>1</v>
      </c>
      <c r="M65" s="23">
        <v>3732.33</v>
      </c>
      <c r="N65" s="23">
        <v>3732.33</v>
      </c>
      <c r="O65" s="20" t="s">
        <v>60</v>
      </c>
      <c r="P65" s="23">
        <v>0</v>
      </c>
      <c r="Q65" s="23">
        <v>0</v>
      </c>
      <c r="R65" s="23">
        <v>0</v>
      </c>
      <c r="S65" s="20" t="s">
        <v>60</v>
      </c>
      <c r="T65" s="20" t="s">
        <v>60</v>
      </c>
      <c r="U65" s="20"/>
      <c r="V65" s="20" t="s">
        <v>120</v>
      </c>
      <c r="W65" s="20" t="s">
        <v>167</v>
      </c>
      <c r="X65" s="20" t="s">
        <v>60</v>
      </c>
      <c r="Y65" s="20"/>
      <c r="Z65" s="20"/>
      <c r="AA65" s="23">
        <v>1003.36</v>
      </c>
      <c r="AB65" s="23">
        <v>2728.97</v>
      </c>
      <c r="AC65" s="20"/>
      <c r="AD65" s="20"/>
      <c r="AE65" s="23">
        <v>0</v>
      </c>
      <c r="AF65" s="20"/>
      <c r="AG65" s="23">
        <v>0</v>
      </c>
      <c r="AH65" s="23">
        <v>0</v>
      </c>
      <c r="AI65" s="20"/>
      <c r="AJ65" s="23">
        <v>3732.33</v>
      </c>
      <c r="AK65" s="20" t="s">
        <v>168</v>
      </c>
      <c r="AL65" s="20" t="s">
        <v>169</v>
      </c>
      <c r="AM65" s="13"/>
    </row>
    <row r="66" spans="1:39" hidden="1" x14ac:dyDescent="0.3">
      <c r="A66" s="20">
        <v>2416304</v>
      </c>
      <c r="B66" s="20">
        <v>6415</v>
      </c>
      <c r="C66" s="20" t="s">
        <v>261</v>
      </c>
      <c r="D66" s="20" t="s">
        <v>262</v>
      </c>
      <c r="E66" s="21">
        <v>0.1003</v>
      </c>
      <c r="F66" s="20" t="s">
        <v>165</v>
      </c>
      <c r="G66" s="20" t="s">
        <v>166</v>
      </c>
      <c r="H66" s="20">
        <v>2416304</v>
      </c>
      <c r="I66" s="22">
        <v>45737</v>
      </c>
      <c r="J66" s="22">
        <v>45736</v>
      </c>
      <c r="K66" s="22">
        <v>45737</v>
      </c>
      <c r="L66" s="20">
        <v>0</v>
      </c>
      <c r="M66" s="23">
        <v>2385.08</v>
      </c>
      <c r="N66" s="23">
        <v>2385.08</v>
      </c>
      <c r="O66" s="20" t="s">
        <v>60</v>
      </c>
      <c r="P66" s="23">
        <v>0</v>
      </c>
      <c r="Q66" s="23">
        <v>0</v>
      </c>
      <c r="R66" s="23">
        <v>0</v>
      </c>
      <c r="S66" s="20" t="s">
        <v>60</v>
      </c>
      <c r="T66" s="20" t="s">
        <v>60</v>
      </c>
      <c r="U66" s="20"/>
      <c r="V66" s="20" t="s">
        <v>120</v>
      </c>
      <c r="W66" s="20" t="s">
        <v>167</v>
      </c>
      <c r="X66" s="20" t="s">
        <v>60</v>
      </c>
      <c r="Y66" s="20"/>
      <c r="Z66" s="20"/>
      <c r="AA66" s="23">
        <v>673.05</v>
      </c>
      <c r="AB66" s="23">
        <v>1712.03</v>
      </c>
      <c r="AC66" s="20"/>
      <c r="AD66" s="20"/>
      <c r="AE66" s="23">
        <v>0</v>
      </c>
      <c r="AF66" s="20"/>
      <c r="AG66" s="23">
        <v>0</v>
      </c>
      <c r="AH66" s="23">
        <v>0</v>
      </c>
      <c r="AI66" s="20"/>
      <c r="AJ66" s="23">
        <v>2385.08</v>
      </c>
      <c r="AK66" s="20" t="s">
        <v>168</v>
      </c>
      <c r="AL66" s="20" t="s">
        <v>169</v>
      </c>
      <c r="AM66" s="13"/>
    </row>
    <row r="67" spans="1:39" hidden="1" x14ac:dyDescent="0.3">
      <c r="A67" s="20">
        <v>2416480</v>
      </c>
      <c r="B67" s="20">
        <v>6416</v>
      </c>
      <c r="C67" s="20" t="s">
        <v>261</v>
      </c>
      <c r="D67" s="20" t="s">
        <v>262</v>
      </c>
      <c r="E67" s="21">
        <v>0.1003</v>
      </c>
      <c r="F67" s="20" t="s">
        <v>165</v>
      </c>
      <c r="G67" s="20" t="s">
        <v>166</v>
      </c>
      <c r="H67" s="20">
        <v>2416480</v>
      </c>
      <c r="I67" s="22">
        <v>45737</v>
      </c>
      <c r="J67" s="22">
        <v>45736</v>
      </c>
      <c r="K67" s="22">
        <v>45737</v>
      </c>
      <c r="L67" s="20">
        <v>0</v>
      </c>
      <c r="M67" s="23">
        <v>2385.08</v>
      </c>
      <c r="N67" s="23">
        <v>2385.08</v>
      </c>
      <c r="O67" s="20" t="s">
        <v>60</v>
      </c>
      <c r="P67" s="23">
        <v>0</v>
      </c>
      <c r="Q67" s="23">
        <v>0</v>
      </c>
      <c r="R67" s="23">
        <v>0</v>
      </c>
      <c r="S67" s="20" t="s">
        <v>60</v>
      </c>
      <c r="T67" s="20" t="s">
        <v>60</v>
      </c>
      <c r="U67" s="20"/>
      <c r="V67" s="20" t="s">
        <v>120</v>
      </c>
      <c r="W67" s="20" t="s">
        <v>167</v>
      </c>
      <c r="X67" s="20" t="s">
        <v>60</v>
      </c>
      <c r="Y67" s="20"/>
      <c r="Z67" s="20"/>
      <c r="AA67" s="23">
        <v>673.05</v>
      </c>
      <c r="AB67" s="23">
        <v>1712.03</v>
      </c>
      <c r="AC67" s="20"/>
      <c r="AD67" s="20"/>
      <c r="AE67" s="23">
        <v>0</v>
      </c>
      <c r="AF67" s="20"/>
      <c r="AG67" s="23">
        <v>0</v>
      </c>
      <c r="AH67" s="23">
        <v>0</v>
      </c>
      <c r="AI67" s="20"/>
      <c r="AJ67" s="23">
        <v>2385.08</v>
      </c>
      <c r="AK67" s="20" t="s">
        <v>168</v>
      </c>
      <c r="AL67" s="20" t="s">
        <v>169</v>
      </c>
      <c r="AM67" s="13"/>
    </row>
    <row r="68" spans="1:39" hidden="1" x14ac:dyDescent="0.3">
      <c r="A68" s="20">
        <v>2416656</v>
      </c>
      <c r="B68" s="20">
        <v>6417</v>
      </c>
      <c r="C68" s="20" t="s">
        <v>87</v>
      </c>
      <c r="D68" s="20" t="s">
        <v>263</v>
      </c>
      <c r="E68" s="21">
        <v>0.1003</v>
      </c>
      <c r="F68" s="20" t="s">
        <v>165</v>
      </c>
      <c r="G68" s="20" t="s">
        <v>166</v>
      </c>
      <c r="H68" s="20">
        <v>2416656</v>
      </c>
      <c r="I68" s="22">
        <v>45737</v>
      </c>
      <c r="J68" s="22">
        <v>45737</v>
      </c>
      <c r="K68" s="22">
        <v>45740</v>
      </c>
      <c r="L68" s="20">
        <v>3</v>
      </c>
      <c r="M68" s="23">
        <v>2558.8000000000002</v>
      </c>
      <c r="N68" s="23">
        <v>2558.8000000000002</v>
      </c>
      <c r="O68" s="20" t="s">
        <v>60</v>
      </c>
      <c r="P68" s="23">
        <v>0</v>
      </c>
      <c r="Q68" s="23">
        <v>0</v>
      </c>
      <c r="R68" s="23">
        <v>0</v>
      </c>
      <c r="S68" s="20" t="s">
        <v>60</v>
      </c>
      <c r="T68" s="20" t="s">
        <v>60</v>
      </c>
      <c r="U68" s="20"/>
      <c r="V68" s="20" t="s">
        <v>120</v>
      </c>
      <c r="W68" s="20" t="s">
        <v>167</v>
      </c>
      <c r="X68" s="20" t="s">
        <v>60</v>
      </c>
      <c r="Y68" s="20"/>
      <c r="Z68" s="20"/>
      <c r="AA68" s="23">
        <v>722.07</v>
      </c>
      <c r="AB68" s="23">
        <v>1836.73</v>
      </c>
      <c r="AC68" s="20"/>
      <c r="AD68" s="20"/>
      <c r="AE68" s="23">
        <v>0</v>
      </c>
      <c r="AF68" s="20"/>
      <c r="AG68" s="23">
        <v>0</v>
      </c>
      <c r="AH68" s="23">
        <v>0</v>
      </c>
      <c r="AI68" s="20"/>
      <c r="AJ68" s="23">
        <v>2558.8000000000002</v>
      </c>
      <c r="AK68" s="20" t="s">
        <v>168</v>
      </c>
      <c r="AL68" s="20" t="s">
        <v>169</v>
      </c>
      <c r="AM68" s="13"/>
    </row>
    <row r="69" spans="1:39" hidden="1" x14ac:dyDescent="0.3">
      <c r="A69" s="20">
        <v>2416830</v>
      </c>
      <c r="B69" s="20">
        <v>6424</v>
      </c>
      <c r="C69" s="20" t="s">
        <v>264</v>
      </c>
      <c r="D69" s="20" t="s">
        <v>265</v>
      </c>
      <c r="E69" s="21">
        <v>0</v>
      </c>
      <c r="F69" s="20" t="s">
        <v>165</v>
      </c>
      <c r="G69" s="20" t="s">
        <v>166</v>
      </c>
      <c r="H69" s="20">
        <v>2416830</v>
      </c>
      <c r="I69" s="22">
        <v>45726</v>
      </c>
      <c r="J69" s="22">
        <v>45723</v>
      </c>
      <c r="K69" s="22">
        <v>45726</v>
      </c>
      <c r="L69" s="20">
        <v>0</v>
      </c>
      <c r="M69" s="23">
        <v>9065.77</v>
      </c>
      <c r="N69" s="23">
        <v>9065.77</v>
      </c>
      <c r="O69" s="20" t="s">
        <v>60</v>
      </c>
      <c r="P69" s="23">
        <v>0</v>
      </c>
      <c r="Q69" s="23">
        <v>0</v>
      </c>
      <c r="R69" s="23">
        <v>0</v>
      </c>
      <c r="S69" s="20" t="s">
        <v>60</v>
      </c>
      <c r="T69" s="20" t="s">
        <v>60</v>
      </c>
      <c r="U69" s="20"/>
      <c r="V69" s="20" t="s">
        <v>120</v>
      </c>
      <c r="W69" s="20" t="s">
        <v>167</v>
      </c>
      <c r="X69" s="20" t="s">
        <v>60</v>
      </c>
      <c r="Y69" s="20"/>
      <c r="Z69" s="20"/>
      <c r="AA69" s="23">
        <v>9065.77</v>
      </c>
      <c r="AB69" s="23">
        <v>0</v>
      </c>
      <c r="AC69" s="20"/>
      <c r="AD69" s="20"/>
      <c r="AE69" s="23">
        <v>0</v>
      </c>
      <c r="AF69" s="20"/>
      <c r="AG69" s="23">
        <v>0</v>
      </c>
      <c r="AH69" s="23">
        <v>0</v>
      </c>
      <c r="AI69" s="20"/>
      <c r="AJ69" s="23">
        <v>9065.77</v>
      </c>
      <c r="AK69" s="20" t="s">
        <v>168</v>
      </c>
      <c r="AL69" s="20" t="s">
        <v>169</v>
      </c>
      <c r="AM69" s="13"/>
    </row>
    <row r="70" spans="1:39" hidden="1" x14ac:dyDescent="0.3">
      <c r="A70" s="20">
        <v>2416869</v>
      </c>
      <c r="B70" s="20">
        <v>6425</v>
      </c>
      <c r="C70" s="20" t="s">
        <v>266</v>
      </c>
      <c r="D70" s="20" t="s">
        <v>267</v>
      </c>
      <c r="E70" s="21">
        <v>0</v>
      </c>
      <c r="F70" s="20" t="s">
        <v>165</v>
      </c>
      <c r="G70" s="20" t="s">
        <v>166</v>
      </c>
      <c r="H70" s="20">
        <v>2416869</v>
      </c>
      <c r="I70" s="22">
        <v>45737</v>
      </c>
      <c r="J70" s="22">
        <v>45737</v>
      </c>
      <c r="K70" s="22">
        <v>45740</v>
      </c>
      <c r="L70" s="20">
        <v>3</v>
      </c>
      <c r="M70" s="23">
        <v>8814.1299999999992</v>
      </c>
      <c r="N70" s="23">
        <v>8814.1299999999992</v>
      </c>
      <c r="O70" s="20" t="s">
        <v>60</v>
      </c>
      <c r="P70" s="23">
        <v>0</v>
      </c>
      <c r="Q70" s="23">
        <v>0</v>
      </c>
      <c r="R70" s="23">
        <v>0</v>
      </c>
      <c r="S70" s="20" t="s">
        <v>60</v>
      </c>
      <c r="T70" s="20" t="s">
        <v>60</v>
      </c>
      <c r="U70" s="20"/>
      <c r="V70" s="20" t="s">
        <v>120</v>
      </c>
      <c r="W70" s="20" t="s">
        <v>167</v>
      </c>
      <c r="X70" s="20" t="s">
        <v>60</v>
      </c>
      <c r="Y70" s="20"/>
      <c r="Z70" s="20"/>
      <c r="AA70" s="23">
        <v>8814.1299999999992</v>
      </c>
      <c r="AB70" s="23">
        <v>0</v>
      </c>
      <c r="AC70" s="20"/>
      <c r="AD70" s="20"/>
      <c r="AE70" s="23">
        <v>0</v>
      </c>
      <c r="AF70" s="20"/>
      <c r="AG70" s="23">
        <v>0</v>
      </c>
      <c r="AH70" s="23">
        <v>0</v>
      </c>
      <c r="AI70" s="20"/>
      <c r="AJ70" s="23">
        <v>8814.1299999999992</v>
      </c>
      <c r="AK70" s="20" t="s">
        <v>168</v>
      </c>
      <c r="AL70" s="20" t="s">
        <v>169</v>
      </c>
      <c r="AM70" s="13"/>
    </row>
    <row r="71" spans="1:39" hidden="1" x14ac:dyDescent="0.3">
      <c r="A71" s="20">
        <v>2416905</v>
      </c>
      <c r="B71" s="20">
        <v>6426</v>
      </c>
      <c r="C71" s="20" t="s">
        <v>268</v>
      </c>
      <c r="D71" s="20" t="s">
        <v>269</v>
      </c>
      <c r="E71" s="21">
        <v>0.1003</v>
      </c>
      <c r="F71" s="20" t="s">
        <v>165</v>
      </c>
      <c r="G71" s="20" t="s">
        <v>166</v>
      </c>
      <c r="H71" s="20">
        <v>2416905</v>
      </c>
      <c r="I71" s="22">
        <v>45726</v>
      </c>
      <c r="J71" s="22">
        <v>45722</v>
      </c>
      <c r="K71" s="22">
        <v>45723</v>
      </c>
      <c r="L71" s="20">
        <v>-3</v>
      </c>
      <c r="M71" s="23">
        <v>2407.89</v>
      </c>
      <c r="N71" s="23">
        <v>2407.89</v>
      </c>
      <c r="O71" s="20" t="s">
        <v>60</v>
      </c>
      <c r="P71" s="23">
        <v>0</v>
      </c>
      <c r="Q71" s="23">
        <v>0</v>
      </c>
      <c r="R71" s="23">
        <v>0</v>
      </c>
      <c r="S71" s="20" t="s">
        <v>60</v>
      </c>
      <c r="T71" s="20" t="s">
        <v>60</v>
      </c>
      <c r="U71" s="20"/>
      <c r="V71" s="20" t="s">
        <v>120</v>
      </c>
      <c r="W71" s="20" t="s">
        <v>167</v>
      </c>
      <c r="X71" s="20" t="s">
        <v>60</v>
      </c>
      <c r="Y71" s="20"/>
      <c r="Z71" s="20"/>
      <c r="AA71" s="23">
        <v>641.77</v>
      </c>
      <c r="AB71" s="23">
        <v>1766.12</v>
      </c>
      <c r="AC71" s="20"/>
      <c r="AD71" s="20"/>
      <c r="AE71" s="23">
        <v>0</v>
      </c>
      <c r="AF71" s="20"/>
      <c r="AG71" s="23">
        <v>0</v>
      </c>
      <c r="AH71" s="23">
        <v>0</v>
      </c>
      <c r="AI71" s="20"/>
      <c r="AJ71" s="23">
        <v>2407.89</v>
      </c>
      <c r="AK71" s="20" t="s">
        <v>168</v>
      </c>
      <c r="AL71" s="20" t="s">
        <v>169</v>
      </c>
      <c r="AM71" s="13"/>
    </row>
    <row r="72" spans="1:39" hidden="1" x14ac:dyDescent="0.3">
      <c r="A72" s="20">
        <v>2417084</v>
      </c>
      <c r="B72" s="20">
        <v>6427</v>
      </c>
      <c r="C72" s="20" t="s">
        <v>91</v>
      </c>
      <c r="D72" s="20" t="s">
        <v>270</v>
      </c>
      <c r="E72" s="21">
        <v>0.1003</v>
      </c>
      <c r="F72" s="20" t="s">
        <v>165</v>
      </c>
      <c r="G72" s="20" t="s">
        <v>166</v>
      </c>
      <c r="H72" s="20">
        <v>2417084</v>
      </c>
      <c r="I72" s="22">
        <v>45737</v>
      </c>
      <c r="J72" s="22">
        <v>45737</v>
      </c>
      <c r="K72" s="22">
        <v>45740</v>
      </c>
      <c r="L72" s="20">
        <v>3</v>
      </c>
      <c r="M72" s="23">
        <v>2499.42</v>
      </c>
      <c r="N72" s="23">
        <v>2499.42</v>
      </c>
      <c r="O72" s="20" t="s">
        <v>60</v>
      </c>
      <c r="P72" s="23">
        <v>0</v>
      </c>
      <c r="Q72" s="23">
        <v>0</v>
      </c>
      <c r="R72" s="23">
        <v>0</v>
      </c>
      <c r="S72" s="20" t="s">
        <v>60</v>
      </c>
      <c r="T72" s="20" t="s">
        <v>60</v>
      </c>
      <c r="U72" s="20"/>
      <c r="V72" s="20" t="s">
        <v>120</v>
      </c>
      <c r="W72" s="20" t="s">
        <v>167</v>
      </c>
      <c r="X72" s="20" t="s">
        <v>60</v>
      </c>
      <c r="Y72" s="20"/>
      <c r="Z72" s="20"/>
      <c r="AA72" s="23">
        <v>705.31</v>
      </c>
      <c r="AB72" s="23">
        <v>1794.11</v>
      </c>
      <c r="AC72" s="20"/>
      <c r="AD72" s="20"/>
      <c r="AE72" s="23">
        <v>0</v>
      </c>
      <c r="AF72" s="20"/>
      <c r="AG72" s="23">
        <v>0</v>
      </c>
      <c r="AH72" s="23">
        <v>0</v>
      </c>
      <c r="AI72" s="20"/>
      <c r="AJ72" s="23">
        <v>2499.42</v>
      </c>
      <c r="AK72" s="20" t="s">
        <v>168</v>
      </c>
      <c r="AL72" s="20" t="s">
        <v>169</v>
      </c>
      <c r="AM72" s="13"/>
    </row>
    <row r="73" spans="1:39" hidden="1" x14ac:dyDescent="0.3">
      <c r="A73" s="20">
        <v>2417261</v>
      </c>
      <c r="B73" s="20">
        <v>6428</v>
      </c>
      <c r="C73" s="20" t="s">
        <v>271</v>
      </c>
      <c r="D73" s="20" t="s">
        <v>272</v>
      </c>
      <c r="E73" s="21">
        <v>0</v>
      </c>
      <c r="F73" s="20" t="s">
        <v>165</v>
      </c>
      <c r="G73" s="20" t="s">
        <v>166</v>
      </c>
      <c r="H73" s="20">
        <v>2417261</v>
      </c>
      <c r="I73" s="22">
        <v>45787</v>
      </c>
      <c r="J73" s="22">
        <v>45740</v>
      </c>
      <c r="K73" s="22">
        <v>45741</v>
      </c>
      <c r="L73" s="20">
        <v>-46</v>
      </c>
      <c r="M73" s="23">
        <v>3750</v>
      </c>
      <c r="N73" s="23">
        <v>3750</v>
      </c>
      <c r="O73" s="20" t="s">
        <v>60</v>
      </c>
      <c r="P73" s="23">
        <v>0</v>
      </c>
      <c r="Q73" s="23">
        <v>0</v>
      </c>
      <c r="R73" s="23">
        <v>0</v>
      </c>
      <c r="S73" s="20" t="s">
        <v>60</v>
      </c>
      <c r="T73" s="20" t="s">
        <v>60</v>
      </c>
      <c r="U73" s="20"/>
      <c r="V73" s="20" t="s">
        <v>121</v>
      </c>
      <c r="W73" s="20" t="s">
        <v>167</v>
      </c>
      <c r="X73" s="20" t="s">
        <v>60</v>
      </c>
      <c r="Y73" s="20"/>
      <c r="Z73" s="20"/>
      <c r="AA73" s="23">
        <v>3750</v>
      </c>
      <c r="AB73" s="23">
        <v>0</v>
      </c>
      <c r="AC73" s="20"/>
      <c r="AD73" s="20"/>
      <c r="AE73" s="23">
        <v>0</v>
      </c>
      <c r="AF73" s="20"/>
      <c r="AG73" s="23">
        <v>0</v>
      </c>
      <c r="AH73" s="23">
        <v>0</v>
      </c>
      <c r="AI73" s="20"/>
      <c r="AJ73" s="23">
        <v>3750</v>
      </c>
      <c r="AK73" s="20" t="s">
        <v>40</v>
      </c>
      <c r="AL73" s="20" t="s">
        <v>169</v>
      </c>
      <c r="AM73" s="13"/>
    </row>
    <row r="74" spans="1:39" hidden="1" x14ac:dyDescent="0.3">
      <c r="A74" s="20">
        <v>2417280</v>
      </c>
      <c r="B74" s="20">
        <v>6430</v>
      </c>
      <c r="C74" s="20" t="s">
        <v>273</v>
      </c>
      <c r="D74" s="20" t="s">
        <v>274</v>
      </c>
      <c r="E74" s="21">
        <v>0</v>
      </c>
      <c r="F74" s="20" t="s">
        <v>165</v>
      </c>
      <c r="G74" s="20" t="s">
        <v>166</v>
      </c>
      <c r="H74" s="20">
        <v>2417280</v>
      </c>
      <c r="I74" s="22">
        <v>45757</v>
      </c>
      <c r="J74" s="22">
        <v>45747</v>
      </c>
      <c r="K74" s="22">
        <v>45748</v>
      </c>
      <c r="L74" s="20">
        <v>-9</v>
      </c>
      <c r="M74" s="23">
        <v>7681.98</v>
      </c>
      <c r="N74" s="23">
        <v>7681.98</v>
      </c>
      <c r="O74" s="20" t="s">
        <v>60</v>
      </c>
      <c r="P74" s="23">
        <v>0</v>
      </c>
      <c r="Q74" s="23">
        <v>0</v>
      </c>
      <c r="R74" s="23">
        <v>0</v>
      </c>
      <c r="S74" s="20" t="s">
        <v>60</v>
      </c>
      <c r="T74" s="20" t="s">
        <v>60</v>
      </c>
      <c r="U74" s="20"/>
      <c r="V74" s="20" t="s">
        <v>121</v>
      </c>
      <c r="W74" s="20" t="s">
        <v>167</v>
      </c>
      <c r="X74" s="20" t="s">
        <v>60</v>
      </c>
      <c r="Y74" s="20"/>
      <c r="Z74" s="20"/>
      <c r="AA74" s="23">
        <v>7681.98</v>
      </c>
      <c r="AB74" s="23">
        <v>0</v>
      </c>
      <c r="AC74" s="20"/>
      <c r="AD74" s="20"/>
      <c r="AE74" s="23">
        <v>0</v>
      </c>
      <c r="AF74" s="20"/>
      <c r="AG74" s="23">
        <v>0</v>
      </c>
      <c r="AH74" s="23">
        <v>0</v>
      </c>
      <c r="AI74" s="20"/>
      <c r="AJ74" s="23">
        <v>7681.98</v>
      </c>
      <c r="AK74" s="20" t="s">
        <v>39</v>
      </c>
      <c r="AL74" s="20" t="s">
        <v>169</v>
      </c>
      <c r="AM74" s="13"/>
    </row>
    <row r="75" spans="1:39" hidden="1" x14ac:dyDescent="0.3">
      <c r="A75" s="20">
        <v>2417316</v>
      </c>
      <c r="B75" s="20">
        <v>6435</v>
      </c>
      <c r="C75" s="20" t="s">
        <v>275</v>
      </c>
      <c r="D75" s="20" t="s">
        <v>276</v>
      </c>
      <c r="E75" s="21">
        <v>0</v>
      </c>
      <c r="F75" s="20" t="s">
        <v>165</v>
      </c>
      <c r="G75" s="20" t="s">
        <v>166</v>
      </c>
      <c r="H75" s="20">
        <v>2417316</v>
      </c>
      <c r="I75" s="22">
        <v>45737</v>
      </c>
      <c r="J75" s="22">
        <v>45737</v>
      </c>
      <c r="K75" s="22">
        <v>45740</v>
      </c>
      <c r="L75" s="20">
        <v>3</v>
      </c>
      <c r="M75" s="23">
        <v>8911.3700000000008</v>
      </c>
      <c r="N75" s="23">
        <v>8911.3700000000008</v>
      </c>
      <c r="O75" s="20" t="s">
        <v>60</v>
      </c>
      <c r="P75" s="23">
        <v>0</v>
      </c>
      <c r="Q75" s="23">
        <v>0</v>
      </c>
      <c r="R75" s="23">
        <v>0</v>
      </c>
      <c r="S75" s="20" t="s">
        <v>60</v>
      </c>
      <c r="T75" s="20" t="s">
        <v>60</v>
      </c>
      <c r="U75" s="20"/>
      <c r="V75" s="20" t="s">
        <v>120</v>
      </c>
      <c r="W75" s="20" t="s">
        <v>167</v>
      </c>
      <c r="X75" s="20" t="s">
        <v>60</v>
      </c>
      <c r="Y75" s="20"/>
      <c r="Z75" s="20"/>
      <c r="AA75" s="23">
        <v>8911.3700000000008</v>
      </c>
      <c r="AB75" s="23">
        <v>0</v>
      </c>
      <c r="AC75" s="20"/>
      <c r="AD75" s="20"/>
      <c r="AE75" s="23">
        <v>0</v>
      </c>
      <c r="AF75" s="20"/>
      <c r="AG75" s="23">
        <v>0</v>
      </c>
      <c r="AH75" s="23">
        <v>0</v>
      </c>
      <c r="AI75" s="20"/>
      <c r="AJ75" s="23">
        <v>8911.3700000000008</v>
      </c>
      <c r="AK75" s="20" t="s">
        <v>168</v>
      </c>
      <c r="AL75" s="20" t="s">
        <v>169</v>
      </c>
      <c r="AM75" s="13"/>
    </row>
    <row r="76" spans="1:39" hidden="1" x14ac:dyDescent="0.3">
      <c r="A76" s="20">
        <v>2417353</v>
      </c>
      <c r="B76" s="20">
        <v>6436</v>
      </c>
      <c r="C76" s="20" t="s">
        <v>277</v>
      </c>
      <c r="D76" s="20" t="s">
        <v>278</v>
      </c>
      <c r="E76" s="21">
        <v>0.1003</v>
      </c>
      <c r="F76" s="20" t="s">
        <v>165</v>
      </c>
      <c r="G76" s="20" t="s">
        <v>166</v>
      </c>
      <c r="H76" s="20">
        <v>2417353</v>
      </c>
      <c r="I76" s="22">
        <v>45726</v>
      </c>
      <c r="J76" s="22">
        <v>45726</v>
      </c>
      <c r="K76" s="22">
        <v>45727</v>
      </c>
      <c r="L76" s="20">
        <v>1</v>
      </c>
      <c r="M76" s="23">
        <v>2372.25</v>
      </c>
      <c r="N76" s="23">
        <v>2372.25</v>
      </c>
      <c r="O76" s="20" t="s">
        <v>60</v>
      </c>
      <c r="P76" s="23">
        <v>0</v>
      </c>
      <c r="Q76" s="23">
        <v>0</v>
      </c>
      <c r="R76" s="23">
        <v>0</v>
      </c>
      <c r="S76" s="20" t="s">
        <v>60</v>
      </c>
      <c r="T76" s="20" t="s">
        <v>60</v>
      </c>
      <c r="U76" s="20"/>
      <c r="V76" s="20" t="s">
        <v>120</v>
      </c>
      <c r="W76" s="20" t="s">
        <v>167</v>
      </c>
      <c r="X76" s="20" t="s">
        <v>60</v>
      </c>
      <c r="Y76" s="20"/>
      <c r="Z76" s="20"/>
      <c r="AA76" s="23">
        <v>658.33</v>
      </c>
      <c r="AB76" s="23">
        <v>1713.92</v>
      </c>
      <c r="AC76" s="20"/>
      <c r="AD76" s="20"/>
      <c r="AE76" s="23">
        <v>0</v>
      </c>
      <c r="AF76" s="20"/>
      <c r="AG76" s="23">
        <v>0</v>
      </c>
      <c r="AH76" s="23">
        <v>0</v>
      </c>
      <c r="AI76" s="20"/>
      <c r="AJ76" s="23">
        <v>2372.25</v>
      </c>
      <c r="AK76" s="20" t="s">
        <v>168</v>
      </c>
      <c r="AL76" s="20" t="s">
        <v>169</v>
      </c>
      <c r="AM76" s="13"/>
    </row>
    <row r="77" spans="1:39" hidden="1" x14ac:dyDescent="0.3">
      <c r="A77" s="20">
        <v>2417519</v>
      </c>
      <c r="B77" s="20">
        <v>6436</v>
      </c>
      <c r="C77" s="20" t="s">
        <v>277</v>
      </c>
      <c r="D77" s="20" t="s">
        <v>278</v>
      </c>
      <c r="E77" s="21">
        <v>0.1003</v>
      </c>
      <c r="F77" s="20" t="s">
        <v>165</v>
      </c>
      <c r="G77" s="20" t="s">
        <v>166</v>
      </c>
      <c r="H77" s="20">
        <v>2417519</v>
      </c>
      <c r="I77" s="22">
        <v>50415</v>
      </c>
      <c r="J77" s="22">
        <v>45726</v>
      </c>
      <c r="K77" s="22">
        <v>45727</v>
      </c>
      <c r="L77" s="20">
        <v>-4688</v>
      </c>
      <c r="M77" s="23">
        <v>695.37</v>
      </c>
      <c r="N77" s="23">
        <v>695.37</v>
      </c>
      <c r="O77" s="20" t="s">
        <v>60</v>
      </c>
      <c r="P77" s="23">
        <v>0</v>
      </c>
      <c r="Q77" s="23">
        <v>0</v>
      </c>
      <c r="R77" s="23">
        <v>0</v>
      </c>
      <c r="S77" s="20" t="s">
        <v>60</v>
      </c>
      <c r="T77" s="20" t="s">
        <v>60</v>
      </c>
      <c r="U77" s="20"/>
      <c r="V77" s="20" t="s">
        <v>121</v>
      </c>
      <c r="W77" s="20" t="s">
        <v>167</v>
      </c>
      <c r="X77" s="20" t="s">
        <v>60</v>
      </c>
      <c r="Y77" s="20"/>
      <c r="Z77" s="20"/>
      <c r="AA77" s="23">
        <v>680.6</v>
      </c>
      <c r="AB77" s="23">
        <v>14.77</v>
      </c>
      <c r="AC77" s="20"/>
      <c r="AD77" s="20"/>
      <c r="AE77" s="23">
        <v>0</v>
      </c>
      <c r="AF77" s="20"/>
      <c r="AG77" s="23">
        <v>0</v>
      </c>
      <c r="AH77" s="23">
        <v>0</v>
      </c>
      <c r="AI77" s="20"/>
      <c r="AJ77" s="23">
        <v>695.37</v>
      </c>
      <c r="AK77" s="20" t="s">
        <v>180</v>
      </c>
      <c r="AL77" s="20" t="s">
        <v>169</v>
      </c>
      <c r="AM77" s="13"/>
    </row>
    <row r="78" spans="1:39" hidden="1" x14ac:dyDescent="0.3">
      <c r="A78" s="20">
        <v>2417529</v>
      </c>
      <c r="B78" s="20">
        <v>6437</v>
      </c>
      <c r="C78" s="20" t="s">
        <v>279</v>
      </c>
      <c r="D78" s="20" t="s">
        <v>280</v>
      </c>
      <c r="E78" s="21">
        <v>0.1003</v>
      </c>
      <c r="F78" s="20" t="s">
        <v>165</v>
      </c>
      <c r="G78" s="20" t="s">
        <v>166</v>
      </c>
      <c r="H78" s="20">
        <v>2417529</v>
      </c>
      <c r="I78" s="22">
        <v>45726</v>
      </c>
      <c r="J78" s="22">
        <v>45727</v>
      </c>
      <c r="K78" s="22">
        <v>45728</v>
      </c>
      <c r="L78" s="20">
        <v>2</v>
      </c>
      <c r="M78" s="23">
        <v>3409.51</v>
      </c>
      <c r="N78" s="23">
        <v>3409.51</v>
      </c>
      <c r="O78" s="20" t="s">
        <v>60</v>
      </c>
      <c r="P78" s="23">
        <v>0</v>
      </c>
      <c r="Q78" s="23">
        <v>0</v>
      </c>
      <c r="R78" s="23">
        <v>0</v>
      </c>
      <c r="S78" s="20" t="s">
        <v>60</v>
      </c>
      <c r="T78" s="20" t="s">
        <v>60</v>
      </c>
      <c r="U78" s="20"/>
      <c r="V78" s="20" t="s">
        <v>120</v>
      </c>
      <c r="W78" s="20" t="s">
        <v>167</v>
      </c>
      <c r="X78" s="20" t="s">
        <v>60</v>
      </c>
      <c r="Y78" s="20"/>
      <c r="Z78" s="20"/>
      <c r="AA78" s="23">
        <v>946.21</v>
      </c>
      <c r="AB78" s="23">
        <v>2463.3000000000002</v>
      </c>
      <c r="AC78" s="20"/>
      <c r="AD78" s="20"/>
      <c r="AE78" s="23">
        <v>0</v>
      </c>
      <c r="AF78" s="20"/>
      <c r="AG78" s="23">
        <v>0</v>
      </c>
      <c r="AH78" s="23">
        <v>0</v>
      </c>
      <c r="AI78" s="20"/>
      <c r="AJ78" s="23">
        <v>3409.51</v>
      </c>
      <c r="AK78" s="20" t="s">
        <v>168</v>
      </c>
      <c r="AL78" s="20" t="s">
        <v>169</v>
      </c>
      <c r="AM78" s="13"/>
    </row>
    <row r="79" spans="1:39" hidden="1" x14ac:dyDescent="0.3">
      <c r="A79" s="20">
        <v>2417693</v>
      </c>
      <c r="B79" s="20">
        <v>6440</v>
      </c>
      <c r="C79" s="20" t="s">
        <v>281</v>
      </c>
      <c r="D79" s="20" t="s">
        <v>282</v>
      </c>
      <c r="E79" s="21">
        <v>0.1003</v>
      </c>
      <c r="F79" s="20" t="s">
        <v>165</v>
      </c>
      <c r="G79" s="20" t="s">
        <v>166</v>
      </c>
      <c r="H79" s="20">
        <v>2417693</v>
      </c>
      <c r="I79" s="22">
        <v>45726</v>
      </c>
      <c r="J79" s="22">
        <v>45723</v>
      </c>
      <c r="K79" s="22">
        <v>45726</v>
      </c>
      <c r="L79" s="20">
        <v>0</v>
      </c>
      <c r="M79" s="23">
        <v>3409.51</v>
      </c>
      <c r="N79" s="23">
        <v>3409.51</v>
      </c>
      <c r="O79" s="20" t="s">
        <v>60</v>
      </c>
      <c r="P79" s="23">
        <v>0</v>
      </c>
      <c r="Q79" s="23">
        <v>0</v>
      </c>
      <c r="R79" s="23">
        <v>0</v>
      </c>
      <c r="S79" s="20" t="s">
        <v>60</v>
      </c>
      <c r="T79" s="20" t="s">
        <v>60</v>
      </c>
      <c r="U79" s="20"/>
      <c r="V79" s="20" t="s">
        <v>120</v>
      </c>
      <c r="W79" s="20" t="s">
        <v>167</v>
      </c>
      <c r="X79" s="20" t="s">
        <v>60</v>
      </c>
      <c r="Y79" s="20"/>
      <c r="Z79" s="20"/>
      <c r="AA79" s="23">
        <v>946.21</v>
      </c>
      <c r="AB79" s="23">
        <v>2463.3000000000002</v>
      </c>
      <c r="AC79" s="20"/>
      <c r="AD79" s="20"/>
      <c r="AE79" s="23">
        <v>0</v>
      </c>
      <c r="AF79" s="20"/>
      <c r="AG79" s="23">
        <v>0</v>
      </c>
      <c r="AH79" s="23">
        <v>0</v>
      </c>
      <c r="AI79" s="20"/>
      <c r="AJ79" s="23">
        <v>3409.51</v>
      </c>
      <c r="AK79" s="20" t="s">
        <v>168</v>
      </c>
      <c r="AL79" s="20" t="s">
        <v>169</v>
      </c>
      <c r="AM79" s="13"/>
    </row>
    <row r="80" spans="1:39" hidden="1" x14ac:dyDescent="0.3">
      <c r="A80" s="20">
        <v>2417855</v>
      </c>
      <c r="B80" s="20">
        <v>6441</v>
      </c>
      <c r="C80" s="20" t="s">
        <v>283</v>
      </c>
      <c r="D80" s="20" t="s">
        <v>284</v>
      </c>
      <c r="E80" s="21">
        <v>0.1003</v>
      </c>
      <c r="F80" s="20" t="s">
        <v>165</v>
      </c>
      <c r="G80" s="20" t="s">
        <v>166</v>
      </c>
      <c r="H80" s="20">
        <v>2417855</v>
      </c>
      <c r="I80" s="22">
        <v>45709</v>
      </c>
      <c r="J80" s="22">
        <v>45730</v>
      </c>
      <c r="K80" s="22">
        <v>45733</v>
      </c>
      <c r="L80" s="20">
        <v>24</v>
      </c>
      <c r="M80" s="23">
        <v>2536.73</v>
      </c>
      <c r="N80" s="23">
        <v>2605.1999999999998</v>
      </c>
      <c r="O80" s="20" t="s">
        <v>60</v>
      </c>
      <c r="P80" s="23">
        <v>50.71</v>
      </c>
      <c r="Q80" s="23">
        <v>17.760000000000002</v>
      </c>
      <c r="R80" s="23">
        <v>0</v>
      </c>
      <c r="S80" s="20" t="s">
        <v>60</v>
      </c>
      <c r="T80" s="20" t="s">
        <v>60</v>
      </c>
      <c r="U80" s="20"/>
      <c r="V80" s="20" t="s">
        <v>122</v>
      </c>
      <c r="W80" s="20" t="s">
        <v>167</v>
      </c>
      <c r="X80" s="20" t="s">
        <v>60</v>
      </c>
      <c r="Y80" s="20"/>
      <c r="Z80" s="20"/>
      <c r="AA80" s="23">
        <v>709.29</v>
      </c>
      <c r="AB80" s="23">
        <v>1827.44</v>
      </c>
      <c r="AC80" s="20"/>
      <c r="AD80" s="20"/>
      <c r="AE80" s="23">
        <v>0</v>
      </c>
      <c r="AF80" s="20"/>
      <c r="AG80" s="23">
        <v>50.71</v>
      </c>
      <c r="AH80" s="23">
        <v>17.760000000000002</v>
      </c>
      <c r="AI80" s="20"/>
      <c r="AJ80" s="23">
        <v>2605.1999999999998</v>
      </c>
      <c r="AK80" s="20" t="s">
        <v>230</v>
      </c>
      <c r="AL80" s="20" t="s">
        <v>169</v>
      </c>
      <c r="AM80" s="13"/>
    </row>
    <row r="81" spans="1:39" hidden="1" x14ac:dyDescent="0.3">
      <c r="A81" s="20">
        <v>2417856</v>
      </c>
      <c r="B81" s="20">
        <v>6441</v>
      </c>
      <c r="C81" s="20" t="s">
        <v>283</v>
      </c>
      <c r="D81" s="20" t="s">
        <v>284</v>
      </c>
      <c r="E81" s="21">
        <v>0.1003</v>
      </c>
      <c r="F81" s="20" t="s">
        <v>165</v>
      </c>
      <c r="G81" s="20" t="s">
        <v>166</v>
      </c>
      <c r="H81" s="20">
        <v>2417856</v>
      </c>
      <c r="I81" s="22">
        <v>45737</v>
      </c>
      <c r="J81" s="22">
        <v>45744</v>
      </c>
      <c r="K81" s="22">
        <v>45747</v>
      </c>
      <c r="L81" s="20">
        <v>10</v>
      </c>
      <c r="M81" s="23">
        <v>2536.73</v>
      </c>
      <c r="N81" s="23">
        <v>2592.5300000000002</v>
      </c>
      <c r="O81" s="20" t="s">
        <v>60</v>
      </c>
      <c r="P81" s="23">
        <v>50.73</v>
      </c>
      <c r="Q81" s="23">
        <v>5.07</v>
      </c>
      <c r="R81" s="23">
        <v>0</v>
      </c>
      <c r="S81" s="20" t="s">
        <v>60</v>
      </c>
      <c r="T81" s="20" t="s">
        <v>60</v>
      </c>
      <c r="U81" s="20"/>
      <c r="V81" s="20" t="s">
        <v>120</v>
      </c>
      <c r="W81" s="20" t="s">
        <v>167</v>
      </c>
      <c r="X81" s="20" t="s">
        <v>60</v>
      </c>
      <c r="Y81" s="20"/>
      <c r="Z81" s="20"/>
      <c r="AA81" s="23">
        <v>715.14</v>
      </c>
      <c r="AB81" s="23">
        <v>1821.59</v>
      </c>
      <c r="AC81" s="20"/>
      <c r="AD81" s="20"/>
      <c r="AE81" s="23">
        <v>0</v>
      </c>
      <c r="AF81" s="20"/>
      <c r="AG81" s="23">
        <v>50.73</v>
      </c>
      <c r="AH81" s="23">
        <v>5.07</v>
      </c>
      <c r="AI81" s="20"/>
      <c r="AJ81" s="23">
        <v>2592.5300000000002</v>
      </c>
      <c r="AK81" s="20" t="s">
        <v>168</v>
      </c>
      <c r="AL81" s="20" t="s">
        <v>169</v>
      </c>
      <c r="AM81" s="13"/>
    </row>
    <row r="82" spans="1:39" hidden="1" x14ac:dyDescent="0.3">
      <c r="A82" s="20">
        <v>2418030</v>
      </c>
      <c r="B82" s="20">
        <v>6442</v>
      </c>
      <c r="C82" s="20" t="s">
        <v>261</v>
      </c>
      <c r="D82" s="20" t="s">
        <v>262</v>
      </c>
      <c r="E82" s="21">
        <v>0.1003</v>
      </c>
      <c r="F82" s="20" t="s">
        <v>165</v>
      </c>
      <c r="G82" s="20" t="s">
        <v>166</v>
      </c>
      <c r="H82" s="20">
        <v>2418030</v>
      </c>
      <c r="I82" s="22">
        <v>45737</v>
      </c>
      <c r="J82" s="22">
        <v>45736</v>
      </c>
      <c r="K82" s="22">
        <v>45737</v>
      </c>
      <c r="L82" s="20">
        <v>0</v>
      </c>
      <c r="M82" s="23">
        <v>2373.4699999999998</v>
      </c>
      <c r="N82" s="23">
        <v>2373.4699999999998</v>
      </c>
      <c r="O82" s="20" t="s">
        <v>60</v>
      </c>
      <c r="P82" s="23">
        <v>0</v>
      </c>
      <c r="Q82" s="23">
        <v>0</v>
      </c>
      <c r="R82" s="23">
        <v>0</v>
      </c>
      <c r="S82" s="20" t="s">
        <v>60</v>
      </c>
      <c r="T82" s="20" t="s">
        <v>60</v>
      </c>
      <c r="U82" s="20"/>
      <c r="V82" s="20" t="s">
        <v>120</v>
      </c>
      <c r="W82" s="20" t="s">
        <v>167</v>
      </c>
      <c r="X82" s="20" t="s">
        <v>60</v>
      </c>
      <c r="Y82" s="20"/>
      <c r="Z82" s="20"/>
      <c r="AA82" s="23">
        <v>647.77</v>
      </c>
      <c r="AB82" s="23">
        <v>1725.7</v>
      </c>
      <c r="AC82" s="20"/>
      <c r="AD82" s="20"/>
      <c r="AE82" s="23">
        <v>0</v>
      </c>
      <c r="AF82" s="20"/>
      <c r="AG82" s="23">
        <v>0</v>
      </c>
      <c r="AH82" s="23">
        <v>0</v>
      </c>
      <c r="AI82" s="20"/>
      <c r="AJ82" s="23">
        <v>2373.4699999999998</v>
      </c>
      <c r="AK82" s="20" t="s">
        <v>168</v>
      </c>
      <c r="AL82" s="20" t="s">
        <v>169</v>
      </c>
      <c r="AM82" s="13"/>
    </row>
    <row r="83" spans="1:39" hidden="1" x14ac:dyDescent="0.3">
      <c r="A83" s="20">
        <v>2418206</v>
      </c>
      <c r="B83" s="20">
        <v>6444</v>
      </c>
      <c r="C83" s="20" t="s">
        <v>285</v>
      </c>
      <c r="D83" s="20" t="s">
        <v>286</v>
      </c>
      <c r="E83" s="21">
        <v>0</v>
      </c>
      <c r="F83" s="20" t="s">
        <v>165</v>
      </c>
      <c r="G83" s="20" t="s">
        <v>166</v>
      </c>
      <c r="H83" s="20">
        <v>2418206</v>
      </c>
      <c r="I83" s="22">
        <v>45737</v>
      </c>
      <c r="J83" s="22">
        <v>45735</v>
      </c>
      <c r="K83" s="22">
        <v>45736</v>
      </c>
      <c r="L83" s="20">
        <v>-1</v>
      </c>
      <c r="M83" s="23">
        <v>8786.67</v>
      </c>
      <c r="N83" s="23">
        <v>8786.67</v>
      </c>
      <c r="O83" s="20" t="s">
        <v>60</v>
      </c>
      <c r="P83" s="23">
        <v>0</v>
      </c>
      <c r="Q83" s="23">
        <v>0</v>
      </c>
      <c r="R83" s="23">
        <v>0</v>
      </c>
      <c r="S83" s="20" t="s">
        <v>60</v>
      </c>
      <c r="T83" s="20" t="s">
        <v>60</v>
      </c>
      <c r="U83" s="20"/>
      <c r="V83" s="20" t="s">
        <v>120</v>
      </c>
      <c r="W83" s="20" t="s">
        <v>167</v>
      </c>
      <c r="X83" s="20" t="s">
        <v>60</v>
      </c>
      <c r="Y83" s="20"/>
      <c r="Z83" s="20"/>
      <c r="AA83" s="23">
        <v>8786.67</v>
      </c>
      <c r="AB83" s="23">
        <v>0</v>
      </c>
      <c r="AC83" s="20"/>
      <c r="AD83" s="20"/>
      <c r="AE83" s="23">
        <v>0</v>
      </c>
      <c r="AF83" s="20"/>
      <c r="AG83" s="23">
        <v>0</v>
      </c>
      <c r="AH83" s="23">
        <v>0</v>
      </c>
      <c r="AI83" s="20"/>
      <c r="AJ83" s="23">
        <v>8786.67</v>
      </c>
      <c r="AK83" s="20" t="s">
        <v>168</v>
      </c>
      <c r="AL83" s="20" t="s">
        <v>169</v>
      </c>
      <c r="AM83" s="13"/>
    </row>
    <row r="84" spans="1:39" hidden="1" x14ac:dyDescent="0.3">
      <c r="A84" s="20">
        <v>2418243</v>
      </c>
      <c r="B84" s="20">
        <v>6445</v>
      </c>
      <c r="C84" s="20" t="s">
        <v>285</v>
      </c>
      <c r="D84" s="20" t="s">
        <v>286</v>
      </c>
      <c r="E84" s="21">
        <v>0</v>
      </c>
      <c r="F84" s="20" t="s">
        <v>165</v>
      </c>
      <c r="G84" s="20" t="s">
        <v>166</v>
      </c>
      <c r="H84" s="20">
        <v>2418243</v>
      </c>
      <c r="I84" s="22">
        <v>45737</v>
      </c>
      <c r="J84" s="22">
        <v>45735</v>
      </c>
      <c r="K84" s="22">
        <v>45736</v>
      </c>
      <c r="L84" s="20">
        <v>-1</v>
      </c>
      <c r="M84" s="23">
        <v>8802.39</v>
      </c>
      <c r="N84" s="23">
        <v>8802.39</v>
      </c>
      <c r="O84" s="20" t="s">
        <v>60</v>
      </c>
      <c r="P84" s="23">
        <v>0</v>
      </c>
      <c r="Q84" s="23">
        <v>0</v>
      </c>
      <c r="R84" s="23">
        <v>0</v>
      </c>
      <c r="S84" s="20" t="s">
        <v>60</v>
      </c>
      <c r="T84" s="20" t="s">
        <v>60</v>
      </c>
      <c r="U84" s="20"/>
      <c r="V84" s="20" t="s">
        <v>120</v>
      </c>
      <c r="W84" s="20" t="s">
        <v>167</v>
      </c>
      <c r="X84" s="20" t="s">
        <v>60</v>
      </c>
      <c r="Y84" s="20"/>
      <c r="Z84" s="20"/>
      <c r="AA84" s="23">
        <v>8802.39</v>
      </c>
      <c r="AB84" s="23">
        <v>0</v>
      </c>
      <c r="AC84" s="20"/>
      <c r="AD84" s="20"/>
      <c r="AE84" s="23">
        <v>0</v>
      </c>
      <c r="AF84" s="20"/>
      <c r="AG84" s="23">
        <v>0</v>
      </c>
      <c r="AH84" s="23">
        <v>0</v>
      </c>
      <c r="AI84" s="20"/>
      <c r="AJ84" s="23">
        <v>8802.39</v>
      </c>
      <c r="AK84" s="20" t="s">
        <v>168</v>
      </c>
      <c r="AL84" s="20" t="s">
        <v>169</v>
      </c>
      <c r="AM84" s="13"/>
    </row>
    <row r="85" spans="1:39" hidden="1" x14ac:dyDescent="0.3">
      <c r="A85" s="20">
        <v>2418280</v>
      </c>
      <c r="B85" s="20">
        <v>6446</v>
      </c>
      <c r="C85" s="20" t="s">
        <v>287</v>
      </c>
      <c r="D85" s="20" t="s">
        <v>288</v>
      </c>
      <c r="E85" s="21">
        <v>0</v>
      </c>
      <c r="F85" s="20" t="s">
        <v>165</v>
      </c>
      <c r="G85" s="20" t="s">
        <v>166</v>
      </c>
      <c r="H85" s="20">
        <v>2418280</v>
      </c>
      <c r="I85" s="22">
        <v>45726</v>
      </c>
      <c r="J85" s="22">
        <v>45726</v>
      </c>
      <c r="K85" s="22">
        <v>45727</v>
      </c>
      <c r="L85" s="20">
        <v>1</v>
      </c>
      <c r="M85" s="23">
        <v>9728.3799999999992</v>
      </c>
      <c r="N85" s="23">
        <v>9728.3799999999992</v>
      </c>
      <c r="O85" s="20" t="s">
        <v>60</v>
      </c>
      <c r="P85" s="23">
        <v>0</v>
      </c>
      <c r="Q85" s="23">
        <v>0</v>
      </c>
      <c r="R85" s="23">
        <v>0</v>
      </c>
      <c r="S85" s="20" t="s">
        <v>60</v>
      </c>
      <c r="T85" s="20" t="s">
        <v>60</v>
      </c>
      <c r="U85" s="20"/>
      <c r="V85" s="20" t="s">
        <v>120</v>
      </c>
      <c r="W85" s="20" t="s">
        <v>167</v>
      </c>
      <c r="X85" s="20" t="s">
        <v>60</v>
      </c>
      <c r="Y85" s="20"/>
      <c r="Z85" s="20"/>
      <c r="AA85" s="23">
        <v>9728.3799999999992</v>
      </c>
      <c r="AB85" s="23">
        <v>0</v>
      </c>
      <c r="AC85" s="20"/>
      <c r="AD85" s="20"/>
      <c r="AE85" s="23">
        <v>0</v>
      </c>
      <c r="AF85" s="20"/>
      <c r="AG85" s="23">
        <v>0</v>
      </c>
      <c r="AH85" s="23">
        <v>0</v>
      </c>
      <c r="AI85" s="20"/>
      <c r="AJ85" s="23">
        <v>9728.3799999999992</v>
      </c>
      <c r="AK85" s="20" t="s">
        <v>168</v>
      </c>
      <c r="AL85" s="20" t="s">
        <v>169</v>
      </c>
      <c r="AM85" s="13"/>
    </row>
    <row r="86" spans="1:39" hidden="1" x14ac:dyDescent="0.3">
      <c r="A86" s="20">
        <v>2418317</v>
      </c>
      <c r="B86" s="20">
        <v>6447</v>
      </c>
      <c r="C86" s="20" t="s">
        <v>289</v>
      </c>
      <c r="D86" s="20" t="s">
        <v>290</v>
      </c>
      <c r="E86" s="21">
        <v>0.1003</v>
      </c>
      <c r="F86" s="20" t="s">
        <v>165</v>
      </c>
      <c r="G86" s="20" t="s">
        <v>166</v>
      </c>
      <c r="H86" s="20">
        <v>2418317</v>
      </c>
      <c r="I86" s="22">
        <v>45737</v>
      </c>
      <c r="J86" s="22">
        <v>45747</v>
      </c>
      <c r="K86" s="22">
        <v>45748</v>
      </c>
      <c r="L86" s="20">
        <v>11</v>
      </c>
      <c r="M86" s="23">
        <v>2531.41</v>
      </c>
      <c r="N86" s="23">
        <v>2590.48</v>
      </c>
      <c r="O86" s="20" t="s">
        <v>60</v>
      </c>
      <c r="P86" s="23">
        <v>50.63</v>
      </c>
      <c r="Q86" s="23">
        <v>8.44</v>
      </c>
      <c r="R86" s="23">
        <v>0</v>
      </c>
      <c r="S86" s="20" t="s">
        <v>60</v>
      </c>
      <c r="T86" s="20" t="s">
        <v>60</v>
      </c>
      <c r="U86" s="20"/>
      <c r="V86" s="20" t="s">
        <v>120</v>
      </c>
      <c r="W86" s="20" t="s">
        <v>167</v>
      </c>
      <c r="X86" s="20" t="s">
        <v>60</v>
      </c>
      <c r="Y86" s="20"/>
      <c r="Z86" s="20"/>
      <c r="AA86" s="23">
        <v>707.8</v>
      </c>
      <c r="AB86" s="23">
        <v>1823.61</v>
      </c>
      <c r="AC86" s="20"/>
      <c r="AD86" s="20"/>
      <c r="AE86" s="23">
        <v>0</v>
      </c>
      <c r="AF86" s="20"/>
      <c r="AG86" s="23">
        <v>50.63</v>
      </c>
      <c r="AH86" s="23">
        <v>8.44</v>
      </c>
      <c r="AI86" s="20"/>
      <c r="AJ86" s="23">
        <v>2590.48</v>
      </c>
      <c r="AK86" s="20" t="s">
        <v>168</v>
      </c>
      <c r="AL86" s="20" t="s">
        <v>169</v>
      </c>
      <c r="AM86" s="13"/>
    </row>
    <row r="87" spans="1:39" hidden="1" x14ac:dyDescent="0.3">
      <c r="A87" s="20">
        <v>2418492</v>
      </c>
      <c r="B87" s="20">
        <v>6448</v>
      </c>
      <c r="C87" s="20" t="s">
        <v>291</v>
      </c>
      <c r="D87" s="20" t="s">
        <v>292</v>
      </c>
      <c r="E87" s="21">
        <v>0.1003</v>
      </c>
      <c r="F87" s="20" t="s">
        <v>165</v>
      </c>
      <c r="G87" s="20" t="s">
        <v>166</v>
      </c>
      <c r="H87" s="20">
        <v>2418492</v>
      </c>
      <c r="I87" s="22">
        <v>45726</v>
      </c>
      <c r="J87" s="22">
        <v>45726</v>
      </c>
      <c r="K87" s="22">
        <v>45727</v>
      </c>
      <c r="L87" s="20">
        <v>1</v>
      </c>
      <c r="M87" s="23">
        <v>3708.92</v>
      </c>
      <c r="N87" s="23">
        <v>3708.92</v>
      </c>
      <c r="O87" s="20" t="s">
        <v>60</v>
      </c>
      <c r="P87" s="23">
        <v>0</v>
      </c>
      <c r="Q87" s="23">
        <v>0</v>
      </c>
      <c r="R87" s="23">
        <v>0</v>
      </c>
      <c r="S87" s="20" t="s">
        <v>60</v>
      </c>
      <c r="T87" s="20" t="s">
        <v>60</v>
      </c>
      <c r="U87" s="20"/>
      <c r="V87" s="20" t="s">
        <v>120</v>
      </c>
      <c r="W87" s="20" t="s">
        <v>167</v>
      </c>
      <c r="X87" s="20" t="s">
        <v>60</v>
      </c>
      <c r="Y87" s="20"/>
      <c r="Z87" s="20"/>
      <c r="AA87" s="23">
        <v>1037.04</v>
      </c>
      <c r="AB87" s="23">
        <v>2671.88</v>
      </c>
      <c r="AC87" s="20"/>
      <c r="AD87" s="20"/>
      <c r="AE87" s="23">
        <v>0</v>
      </c>
      <c r="AF87" s="20"/>
      <c r="AG87" s="23">
        <v>0</v>
      </c>
      <c r="AH87" s="23">
        <v>0</v>
      </c>
      <c r="AI87" s="20"/>
      <c r="AJ87" s="23">
        <v>3708.92</v>
      </c>
      <c r="AK87" s="20" t="s">
        <v>168</v>
      </c>
      <c r="AL87" s="20" t="s">
        <v>169</v>
      </c>
      <c r="AM87" s="13"/>
    </row>
    <row r="88" spans="1:39" hidden="1" x14ac:dyDescent="0.3">
      <c r="A88" s="20">
        <v>2418653</v>
      </c>
      <c r="B88" s="20">
        <v>6451</v>
      </c>
      <c r="C88" s="20" t="s">
        <v>83</v>
      </c>
      <c r="D88" s="20" t="s">
        <v>293</v>
      </c>
      <c r="E88" s="21">
        <v>0.1003</v>
      </c>
      <c r="F88" s="20" t="s">
        <v>165</v>
      </c>
      <c r="G88" s="20" t="s">
        <v>166</v>
      </c>
      <c r="H88" s="20">
        <v>2418653</v>
      </c>
      <c r="I88" s="22">
        <v>45709</v>
      </c>
      <c r="J88" s="22">
        <v>45730</v>
      </c>
      <c r="K88" s="22">
        <v>45733</v>
      </c>
      <c r="L88" s="20">
        <v>24</v>
      </c>
      <c r="M88" s="23">
        <v>4017.75</v>
      </c>
      <c r="N88" s="23">
        <v>4126.21</v>
      </c>
      <c r="O88" s="20" t="s">
        <v>60</v>
      </c>
      <c r="P88" s="23">
        <v>80.34</v>
      </c>
      <c r="Q88" s="23">
        <v>28.12</v>
      </c>
      <c r="R88" s="23">
        <v>0</v>
      </c>
      <c r="S88" s="20" t="s">
        <v>60</v>
      </c>
      <c r="T88" s="20" t="s">
        <v>60</v>
      </c>
      <c r="U88" s="20"/>
      <c r="V88" s="20" t="s">
        <v>122</v>
      </c>
      <c r="W88" s="20" t="s">
        <v>167</v>
      </c>
      <c r="X88" s="20" t="s">
        <v>60</v>
      </c>
      <c r="Y88" s="20"/>
      <c r="Z88" s="20"/>
      <c r="AA88" s="23">
        <v>1104.8499999999999</v>
      </c>
      <c r="AB88" s="23">
        <v>2912.9</v>
      </c>
      <c r="AC88" s="20"/>
      <c r="AD88" s="20"/>
      <c r="AE88" s="23">
        <v>0</v>
      </c>
      <c r="AF88" s="20"/>
      <c r="AG88" s="23">
        <v>80.34</v>
      </c>
      <c r="AH88" s="23">
        <v>28.12</v>
      </c>
      <c r="AI88" s="20"/>
      <c r="AJ88" s="23">
        <v>4126.21</v>
      </c>
      <c r="AK88" s="20" t="s">
        <v>230</v>
      </c>
      <c r="AL88" s="20" t="s">
        <v>169</v>
      </c>
      <c r="AM88" s="13"/>
    </row>
    <row r="89" spans="1:39" hidden="1" x14ac:dyDescent="0.3">
      <c r="A89" s="20">
        <v>2418654</v>
      </c>
      <c r="B89" s="20">
        <v>6451</v>
      </c>
      <c r="C89" s="20" t="s">
        <v>83</v>
      </c>
      <c r="D89" s="20" t="s">
        <v>293</v>
      </c>
      <c r="E89" s="21">
        <v>0.1003</v>
      </c>
      <c r="F89" s="20" t="s">
        <v>165</v>
      </c>
      <c r="G89" s="20" t="s">
        <v>166</v>
      </c>
      <c r="H89" s="20">
        <v>2418654</v>
      </c>
      <c r="I89" s="22">
        <v>45737</v>
      </c>
      <c r="J89" s="22">
        <v>45743</v>
      </c>
      <c r="K89" s="22">
        <v>45744</v>
      </c>
      <c r="L89" s="20">
        <v>7</v>
      </c>
      <c r="M89" s="23">
        <v>4017.75</v>
      </c>
      <c r="N89" s="23">
        <v>4106.1400000000003</v>
      </c>
      <c r="O89" s="20" t="s">
        <v>60</v>
      </c>
      <c r="P89" s="23">
        <v>80.349999999999994</v>
      </c>
      <c r="Q89" s="23">
        <v>8.0399999999999991</v>
      </c>
      <c r="R89" s="23">
        <v>0</v>
      </c>
      <c r="S89" s="20" t="s">
        <v>60</v>
      </c>
      <c r="T89" s="20" t="s">
        <v>60</v>
      </c>
      <c r="U89" s="20"/>
      <c r="V89" s="20" t="s">
        <v>120</v>
      </c>
      <c r="W89" s="20" t="s">
        <v>167</v>
      </c>
      <c r="X89" s="20" t="s">
        <v>60</v>
      </c>
      <c r="Y89" s="20"/>
      <c r="Z89" s="20"/>
      <c r="AA89" s="23">
        <v>1114.77</v>
      </c>
      <c r="AB89" s="23">
        <v>2902.98</v>
      </c>
      <c r="AC89" s="20"/>
      <c r="AD89" s="20"/>
      <c r="AE89" s="23">
        <v>0</v>
      </c>
      <c r="AF89" s="20"/>
      <c r="AG89" s="23">
        <v>80.349999999999994</v>
      </c>
      <c r="AH89" s="23">
        <v>8.0399999999999991</v>
      </c>
      <c r="AI89" s="20"/>
      <c r="AJ89" s="23">
        <v>4106.1400000000003</v>
      </c>
      <c r="AK89" s="20" t="s">
        <v>168</v>
      </c>
      <c r="AL89" s="20" t="s">
        <v>169</v>
      </c>
      <c r="AM89" s="13"/>
    </row>
    <row r="90" spans="1:39" hidden="1" x14ac:dyDescent="0.3">
      <c r="A90" s="20">
        <v>2418817</v>
      </c>
      <c r="B90" s="20">
        <v>6453</v>
      </c>
      <c r="C90" s="20" t="s">
        <v>90</v>
      </c>
      <c r="D90" s="20" t="s">
        <v>294</v>
      </c>
      <c r="E90" s="21">
        <v>0.1003</v>
      </c>
      <c r="F90" s="20" t="s">
        <v>165</v>
      </c>
      <c r="G90" s="20" t="s">
        <v>166</v>
      </c>
      <c r="H90" s="20">
        <v>2418817</v>
      </c>
      <c r="I90" s="22">
        <v>45726</v>
      </c>
      <c r="J90" s="22">
        <v>45726</v>
      </c>
      <c r="K90" s="22">
        <v>45727</v>
      </c>
      <c r="L90" s="20">
        <v>1</v>
      </c>
      <c r="M90" s="23">
        <v>3705.96</v>
      </c>
      <c r="N90" s="23">
        <v>3705.96</v>
      </c>
      <c r="O90" s="20" t="s">
        <v>60</v>
      </c>
      <c r="P90" s="23">
        <v>0</v>
      </c>
      <c r="Q90" s="23">
        <v>0</v>
      </c>
      <c r="R90" s="23">
        <v>0</v>
      </c>
      <c r="S90" s="20" t="s">
        <v>60</v>
      </c>
      <c r="T90" s="20" t="s">
        <v>60</v>
      </c>
      <c r="U90" s="20"/>
      <c r="V90" s="20" t="s">
        <v>120</v>
      </c>
      <c r="W90" s="20" t="s">
        <v>167</v>
      </c>
      <c r="X90" s="20" t="s">
        <v>60</v>
      </c>
      <c r="Y90" s="20"/>
      <c r="Z90" s="20"/>
      <c r="AA90" s="23">
        <v>1028.26</v>
      </c>
      <c r="AB90" s="23">
        <v>2677.7</v>
      </c>
      <c r="AC90" s="20"/>
      <c r="AD90" s="20"/>
      <c r="AE90" s="23">
        <v>0</v>
      </c>
      <c r="AF90" s="20"/>
      <c r="AG90" s="23">
        <v>0</v>
      </c>
      <c r="AH90" s="23">
        <v>0</v>
      </c>
      <c r="AI90" s="20"/>
      <c r="AJ90" s="23">
        <v>3705.96</v>
      </c>
      <c r="AK90" s="20" t="s">
        <v>168</v>
      </c>
      <c r="AL90" s="20" t="s">
        <v>169</v>
      </c>
      <c r="AM90" s="13"/>
    </row>
    <row r="91" spans="1:39" hidden="1" x14ac:dyDescent="0.3">
      <c r="A91" s="20">
        <v>2418979</v>
      </c>
      <c r="B91" s="20">
        <v>6454</v>
      </c>
      <c r="C91" s="20" t="s">
        <v>295</v>
      </c>
      <c r="D91" s="20" t="s">
        <v>296</v>
      </c>
      <c r="E91" s="21">
        <v>0</v>
      </c>
      <c r="F91" s="20" t="s">
        <v>165</v>
      </c>
      <c r="G91" s="20" t="s">
        <v>166</v>
      </c>
      <c r="H91" s="20">
        <v>2418979</v>
      </c>
      <c r="I91" s="22">
        <v>45737</v>
      </c>
      <c r="J91" s="22">
        <v>45737</v>
      </c>
      <c r="K91" s="22">
        <v>45740</v>
      </c>
      <c r="L91" s="20">
        <v>3</v>
      </c>
      <c r="M91" s="23">
        <v>10083.33</v>
      </c>
      <c r="N91" s="23">
        <v>10083.33</v>
      </c>
      <c r="O91" s="20" t="s">
        <v>60</v>
      </c>
      <c r="P91" s="23">
        <v>0</v>
      </c>
      <c r="Q91" s="23">
        <v>0</v>
      </c>
      <c r="R91" s="23">
        <v>0</v>
      </c>
      <c r="S91" s="20" t="s">
        <v>60</v>
      </c>
      <c r="T91" s="20" t="s">
        <v>60</v>
      </c>
      <c r="U91" s="20"/>
      <c r="V91" s="20" t="s">
        <v>120</v>
      </c>
      <c r="W91" s="20" t="s">
        <v>167</v>
      </c>
      <c r="X91" s="20" t="s">
        <v>60</v>
      </c>
      <c r="Y91" s="20"/>
      <c r="Z91" s="20"/>
      <c r="AA91" s="23">
        <v>10083.33</v>
      </c>
      <c r="AB91" s="23">
        <v>0</v>
      </c>
      <c r="AC91" s="20"/>
      <c r="AD91" s="20"/>
      <c r="AE91" s="23">
        <v>0</v>
      </c>
      <c r="AF91" s="20"/>
      <c r="AG91" s="23">
        <v>0</v>
      </c>
      <c r="AH91" s="23">
        <v>0</v>
      </c>
      <c r="AI91" s="20"/>
      <c r="AJ91" s="23">
        <v>10083.33</v>
      </c>
      <c r="AK91" s="20" t="s">
        <v>168</v>
      </c>
      <c r="AL91" s="20" t="s">
        <v>169</v>
      </c>
      <c r="AM91" s="13"/>
    </row>
    <row r="92" spans="1:39" hidden="1" x14ac:dyDescent="0.3">
      <c r="A92" s="20">
        <v>2419004</v>
      </c>
      <c r="B92" s="20">
        <v>6466</v>
      </c>
      <c r="C92" s="20" t="s">
        <v>297</v>
      </c>
      <c r="D92" s="20" t="s">
        <v>298</v>
      </c>
      <c r="E92" s="21">
        <v>0</v>
      </c>
      <c r="F92" s="20" t="s">
        <v>165</v>
      </c>
      <c r="G92" s="20" t="s">
        <v>166</v>
      </c>
      <c r="H92" s="20">
        <v>2419004</v>
      </c>
      <c r="I92" s="22">
        <v>45737</v>
      </c>
      <c r="J92" s="22">
        <v>45730</v>
      </c>
      <c r="K92" s="22">
        <v>45733</v>
      </c>
      <c r="L92" s="20">
        <v>-4</v>
      </c>
      <c r="M92" s="23">
        <v>8182.24</v>
      </c>
      <c r="N92" s="23">
        <v>8182.24</v>
      </c>
      <c r="O92" s="20" t="s">
        <v>60</v>
      </c>
      <c r="P92" s="23">
        <v>0</v>
      </c>
      <c r="Q92" s="23">
        <v>0</v>
      </c>
      <c r="R92" s="23">
        <v>0</v>
      </c>
      <c r="S92" s="20" t="s">
        <v>60</v>
      </c>
      <c r="T92" s="20" t="s">
        <v>60</v>
      </c>
      <c r="U92" s="20"/>
      <c r="V92" s="20" t="s">
        <v>120</v>
      </c>
      <c r="W92" s="20" t="s">
        <v>167</v>
      </c>
      <c r="X92" s="20" t="s">
        <v>60</v>
      </c>
      <c r="Y92" s="20"/>
      <c r="Z92" s="20"/>
      <c r="AA92" s="23">
        <v>8182.24</v>
      </c>
      <c r="AB92" s="23">
        <v>0</v>
      </c>
      <c r="AC92" s="20"/>
      <c r="AD92" s="20"/>
      <c r="AE92" s="23">
        <v>0</v>
      </c>
      <c r="AF92" s="20"/>
      <c r="AG92" s="23">
        <v>0</v>
      </c>
      <c r="AH92" s="23">
        <v>0</v>
      </c>
      <c r="AI92" s="20"/>
      <c r="AJ92" s="23">
        <v>8182.24</v>
      </c>
      <c r="AK92" s="20" t="s">
        <v>168</v>
      </c>
      <c r="AL92" s="20" t="s">
        <v>169</v>
      </c>
      <c r="AM92" s="13"/>
    </row>
    <row r="93" spans="1:39" hidden="1" x14ac:dyDescent="0.3">
      <c r="A93" s="20">
        <v>2419040</v>
      </c>
      <c r="B93" s="20">
        <v>6472</v>
      </c>
      <c r="C93" s="20" t="s">
        <v>299</v>
      </c>
      <c r="D93" s="20" t="s">
        <v>300</v>
      </c>
      <c r="E93" s="21">
        <v>0.1003</v>
      </c>
      <c r="F93" s="20" t="s">
        <v>165</v>
      </c>
      <c r="G93" s="20" t="s">
        <v>166</v>
      </c>
      <c r="H93" s="20">
        <v>2419040</v>
      </c>
      <c r="I93" s="22">
        <v>45737</v>
      </c>
      <c r="J93" s="22">
        <v>45737</v>
      </c>
      <c r="K93" s="22">
        <v>45740</v>
      </c>
      <c r="L93" s="20">
        <v>3</v>
      </c>
      <c r="M93" s="23">
        <v>2574.48</v>
      </c>
      <c r="N93" s="23">
        <v>2574.48</v>
      </c>
      <c r="O93" s="20" t="s">
        <v>60</v>
      </c>
      <c r="P93" s="23">
        <v>0</v>
      </c>
      <c r="Q93" s="23">
        <v>0</v>
      </c>
      <c r="R93" s="23">
        <v>0</v>
      </c>
      <c r="S93" s="20" t="s">
        <v>60</v>
      </c>
      <c r="T93" s="20" t="s">
        <v>60</v>
      </c>
      <c r="U93" s="20"/>
      <c r="V93" s="20" t="s">
        <v>120</v>
      </c>
      <c r="W93" s="20" t="s">
        <v>167</v>
      </c>
      <c r="X93" s="20" t="s">
        <v>60</v>
      </c>
      <c r="Y93" s="20"/>
      <c r="Z93" s="20"/>
      <c r="AA93" s="23">
        <v>702.3</v>
      </c>
      <c r="AB93" s="23">
        <v>1872.18</v>
      </c>
      <c r="AC93" s="20"/>
      <c r="AD93" s="20"/>
      <c r="AE93" s="23">
        <v>0</v>
      </c>
      <c r="AF93" s="20"/>
      <c r="AG93" s="23">
        <v>0</v>
      </c>
      <c r="AH93" s="23">
        <v>0</v>
      </c>
      <c r="AI93" s="20"/>
      <c r="AJ93" s="23">
        <v>2574.48</v>
      </c>
      <c r="AK93" s="20" t="s">
        <v>168</v>
      </c>
      <c r="AL93" s="20" t="s">
        <v>169</v>
      </c>
      <c r="AM93" s="13"/>
    </row>
    <row r="94" spans="1:39" hidden="1" x14ac:dyDescent="0.3">
      <c r="A94" s="20">
        <v>2419214</v>
      </c>
      <c r="B94" s="20">
        <v>6473</v>
      </c>
      <c r="C94" s="20" t="s">
        <v>301</v>
      </c>
      <c r="D94" s="20" t="s">
        <v>302</v>
      </c>
      <c r="E94" s="21">
        <v>0</v>
      </c>
      <c r="F94" s="20" t="s">
        <v>165</v>
      </c>
      <c r="G94" s="20" t="s">
        <v>166</v>
      </c>
      <c r="H94" s="20">
        <v>2419214</v>
      </c>
      <c r="I94" s="22">
        <v>45737</v>
      </c>
      <c r="J94" s="22">
        <v>45726</v>
      </c>
      <c r="K94" s="22">
        <v>45727</v>
      </c>
      <c r="L94" s="20">
        <v>-10</v>
      </c>
      <c r="M94" s="23">
        <v>15518.2</v>
      </c>
      <c r="N94" s="23">
        <v>15518.2</v>
      </c>
      <c r="O94" s="20" t="s">
        <v>60</v>
      </c>
      <c r="P94" s="23">
        <v>0</v>
      </c>
      <c r="Q94" s="23">
        <v>0</v>
      </c>
      <c r="R94" s="23">
        <v>0</v>
      </c>
      <c r="S94" s="20" t="s">
        <v>60</v>
      </c>
      <c r="T94" s="20" t="s">
        <v>60</v>
      </c>
      <c r="U94" s="20"/>
      <c r="V94" s="20" t="s">
        <v>120</v>
      </c>
      <c r="W94" s="20" t="s">
        <v>167</v>
      </c>
      <c r="X94" s="20" t="s">
        <v>60</v>
      </c>
      <c r="Y94" s="20"/>
      <c r="Z94" s="20"/>
      <c r="AA94" s="23">
        <v>15518.2</v>
      </c>
      <c r="AB94" s="23">
        <v>0</v>
      </c>
      <c r="AC94" s="20"/>
      <c r="AD94" s="20"/>
      <c r="AE94" s="23">
        <v>0</v>
      </c>
      <c r="AF94" s="20"/>
      <c r="AG94" s="23">
        <v>0</v>
      </c>
      <c r="AH94" s="23">
        <v>0</v>
      </c>
      <c r="AI94" s="20"/>
      <c r="AJ94" s="23">
        <v>15518.2</v>
      </c>
      <c r="AK94" s="20" t="s">
        <v>168</v>
      </c>
      <c r="AL94" s="20" t="s">
        <v>169</v>
      </c>
      <c r="AM94" s="13"/>
    </row>
    <row r="95" spans="1:39" hidden="1" x14ac:dyDescent="0.3">
      <c r="A95" s="20">
        <v>2419254</v>
      </c>
      <c r="B95" s="20">
        <v>6474</v>
      </c>
      <c r="C95" s="20" t="s">
        <v>301</v>
      </c>
      <c r="D95" s="20" t="s">
        <v>302</v>
      </c>
      <c r="E95" s="21">
        <v>0</v>
      </c>
      <c r="F95" s="20" t="s">
        <v>165</v>
      </c>
      <c r="G95" s="20" t="s">
        <v>166</v>
      </c>
      <c r="H95" s="20">
        <v>2419254</v>
      </c>
      <c r="I95" s="22">
        <v>45737</v>
      </c>
      <c r="J95" s="22">
        <v>45737</v>
      </c>
      <c r="K95" s="22">
        <v>45740</v>
      </c>
      <c r="L95" s="20">
        <v>3</v>
      </c>
      <c r="M95" s="23">
        <v>15518.2</v>
      </c>
      <c r="N95" s="23">
        <v>15518.2</v>
      </c>
      <c r="O95" s="20" t="s">
        <v>60</v>
      </c>
      <c r="P95" s="23">
        <v>0</v>
      </c>
      <c r="Q95" s="23">
        <v>0</v>
      </c>
      <c r="R95" s="23">
        <v>0</v>
      </c>
      <c r="S95" s="20" t="s">
        <v>60</v>
      </c>
      <c r="T95" s="20" t="s">
        <v>60</v>
      </c>
      <c r="U95" s="20"/>
      <c r="V95" s="20" t="s">
        <v>120</v>
      </c>
      <c r="W95" s="20" t="s">
        <v>167</v>
      </c>
      <c r="X95" s="20" t="s">
        <v>60</v>
      </c>
      <c r="Y95" s="20"/>
      <c r="Z95" s="20"/>
      <c r="AA95" s="23">
        <v>15518.2</v>
      </c>
      <c r="AB95" s="23">
        <v>0</v>
      </c>
      <c r="AC95" s="20"/>
      <c r="AD95" s="20"/>
      <c r="AE95" s="23">
        <v>0</v>
      </c>
      <c r="AF95" s="20"/>
      <c r="AG95" s="23">
        <v>0</v>
      </c>
      <c r="AH95" s="23">
        <v>0</v>
      </c>
      <c r="AI95" s="20"/>
      <c r="AJ95" s="23">
        <v>15518.2</v>
      </c>
      <c r="AK95" s="20" t="s">
        <v>168</v>
      </c>
      <c r="AL95" s="20" t="s">
        <v>169</v>
      </c>
      <c r="AM95" s="13"/>
    </row>
    <row r="96" spans="1:39" hidden="1" x14ac:dyDescent="0.3">
      <c r="A96" s="20">
        <v>2419295</v>
      </c>
      <c r="B96" s="20">
        <v>6475</v>
      </c>
      <c r="C96" s="20" t="s">
        <v>303</v>
      </c>
      <c r="D96" s="20" t="s">
        <v>304</v>
      </c>
      <c r="E96" s="21">
        <v>0</v>
      </c>
      <c r="F96" s="20" t="s">
        <v>165</v>
      </c>
      <c r="G96" s="20" t="s">
        <v>166</v>
      </c>
      <c r="H96" s="20">
        <v>2419295</v>
      </c>
      <c r="I96" s="22">
        <v>45737</v>
      </c>
      <c r="J96" s="22">
        <v>45737</v>
      </c>
      <c r="K96" s="22">
        <v>45740</v>
      </c>
      <c r="L96" s="20">
        <v>3</v>
      </c>
      <c r="M96" s="23">
        <v>4980.34</v>
      </c>
      <c r="N96" s="23">
        <v>4980.34</v>
      </c>
      <c r="O96" s="20" t="s">
        <v>60</v>
      </c>
      <c r="P96" s="23">
        <v>0</v>
      </c>
      <c r="Q96" s="23">
        <v>0</v>
      </c>
      <c r="R96" s="23">
        <v>0</v>
      </c>
      <c r="S96" s="20" t="s">
        <v>60</v>
      </c>
      <c r="T96" s="20" t="s">
        <v>60</v>
      </c>
      <c r="U96" s="20"/>
      <c r="V96" s="20" t="s">
        <v>120</v>
      </c>
      <c r="W96" s="20" t="s">
        <v>167</v>
      </c>
      <c r="X96" s="20" t="s">
        <v>60</v>
      </c>
      <c r="Y96" s="20"/>
      <c r="Z96" s="20"/>
      <c r="AA96" s="23">
        <v>4980.34</v>
      </c>
      <c r="AB96" s="23">
        <v>0</v>
      </c>
      <c r="AC96" s="20"/>
      <c r="AD96" s="20"/>
      <c r="AE96" s="23">
        <v>0</v>
      </c>
      <c r="AF96" s="20"/>
      <c r="AG96" s="23">
        <v>0</v>
      </c>
      <c r="AH96" s="23">
        <v>0</v>
      </c>
      <c r="AI96" s="20"/>
      <c r="AJ96" s="23">
        <v>4980.34</v>
      </c>
      <c r="AK96" s="20" t="s">
        <v>168</v>
      </c>
      <c r="AL96" s="20" t="s">
        <v>169</v>
      </c>
      <c r="AM96" s="13"/>
    </row>
    <row r="97" spans="1:39" hidden="1" x14ac:dyDescent="0.3">
      <c r="A97" s="20">
        <v>2419336</v>
      </c>
      <c r="B97" s="20">
        <v>6484</v>
      </c>
      <c r="C97" s="20" t="s">
        <v>305</v>
      </c>
      <c r="D97" s="20" t="s">
        <v>306</v>
      </c>
      <c r="E97" s="21">
        <v>0</v>
      </c>
      <c r="F97" s="20" t="s">
        <v>165</v>
      </c>
      <c r="G97" s="20" t="s">
        <v>166</v>
      </c>
      <c r="H97" s="20">
        <v>2419336</v>
      </c>
      <c r="I97" s="22">
        <v>45798</v>
      </c>
      <c r="J97" s="22">
        <v>45744</v>
      </c>
      <c r="K97" s="22">
        <v>45747</v>
      </c>
      <c r="L97" s="20">
        <v>-51</v>
      </c>
      <c r="M97" s="23">
        <v>5444.71</v>
      </c>
      <c r="N97" s="23">
        <v>5444.71</v>
      </c>
      <c r="O97" s="20" t="s">
        <v>60</v>
      </c>
      <c r="P97" s="23">
        <v>0</v>
      </c>
      <c r="Q97" s="23">
        <v>0</v>
      </c>
      <c r="R97" s="23">
        <v>0</v>
      </c>
      <c r="S97" s="20" t="s">
        <v>60</v>
      </c>
      <c r="T97" s="20" t="s">
        <v>60</v>
      </c>
      <c r="U97" s="20"/>
      <c r="V97" s="20" t="s">
        <v>121</v>
      </c>
      <c r="W97" s="20" t="s">
        <v>167</v>
      </c>
      <c r="X97" s="20" t="s">
        <v>60</v>
      </c>
      <c r="Y97" s="20"/>
      <c r="Z97" s="20"/>
      <c r="AA97" s="23">
        <v>5444.71</v>
      </c>
      <c r="AB97" s="23">
        <v>0</v>
      </c>
      <c r="AC97" s="20"/>
      <c r="AD97" s="20"/>
      <c r="AE97" s="23">
        <v>0</v>
      </c>
      <c r="AF97" s="20"/>
      <c r="AG97" s="23">
        <v>0</v>
      </c>
      <c r="AH97" s="23">
        <v>0</v>
      </c>
      <c r="AI97" s="20"/>
      <c r="AJ97" s="23">
        <v>5444.71</v>
      </c>
      <c r="AK97" s="20" t="s">
        <v>40</v>
      </c>
      <c r="AL97" s="20" t="s">
        <v>169</v>
      </c>
      <c r="AM97" s="13"/>
    </row>
    <row r="98" spans="1:39" hidden="1" x14ac:dyDescent="0.3">
      <c r="A98" s="20">
        <v>2419385</v>
      </c>
      <c r="B98" s="20">
        <v>6485</v>
      </c>
      <c r="C98" s="20" t="s">
        <v>297</v>
      </c>
      <c r="D98" s="20" t="s">
        <v>298</v>
      </c>
      <c r="E98" s="21">
        <v>0</v>
      </c>
      <c r="F98" s="20" t="s">
        <v>165</v>
      </c>
      <c r="G98" s="20" t="s">
        <v>166</v>
      </c>
      <c r="H98" s="20">
        <v>2419385</v>
      </c>
      <c r="I98" s="22">
        <v>45737</v>
      </c>
      <c r="J98" s="22">
        <v>45730</v>
      </c>
      <c r="K98" s="22">
        <v>45733</v>
      </c>
      <c r="L98" s="20">
        <v>-4</v>
      </c>
      <c r="M98" s="23">
        <v>8101.04</v>
      </c>
      <c r="N98" s="23">
        <v>8101.04</v>
      </c>
      <c r="O98" s="20" t="s">
        <v>60</v>
      </c>
      <c r="P98" s="23">
        <v>0</v>
      </c>
      <c r="Q98" s="23">
        <v>0</v>
      </c>
      <c r="R98" s="23">
        <v>0</v>
      </c>
      <c r="S98" s="20" t="s">
        <v>60</v>
      </c>
      <c r="T98" s="20" t="s">
        <v>60</v>
      </c>
      <c r="U98" s="20"/>
      <c r="V98" s="20" t="s">
        <v>120</v>
      </c>
      <c r="W98" s="20" t="s">
        <v>167</v>
      </c>
      <c r="X98" s="20" t="s">
        <v>60</v>
      </c>
      <c r="Y98" s="20"/>
      <c r="Z98" s="20"/>
      <c r="AA98" s="23">
        <v>8101.04</v>
      </c>
      <c r="AB98" s="23">
        <v>0</v>
      </c>
      <c r="AC98" s="20"/>
      <c r="AD98" s="20"/>
      <c r="AE98" s="23">
        <v>0</v>
      </c>
      <c r="AF98" s="20"/>
      <c r="AG98" s="23">
        <v>0</v>
      </c>
      <c r="AH98" s="23">
        <v>0</v>
      </c>
      <c r="AI98" s="20"/>
      <c r="AJ98" s="23">
        <v>8101.04</v>
      </c>
      <c r="AK98" s="20" t="s">
        <v>168</v>
      </c>
      <c r="AL98" s="20" t="s">
        <v>169</v>
      </c>
      <c r="AM98" s="13"/>
    </row>
    <row r="99" spans="1:39" hidden="1" x14ac:dyDescent="0.3">
      <c r="A99" s="20">
        <v>2419421</v>
      </c>
      <c r="B99" s="20">
        <v>6483</v>
      </c>
      <c r="C99" s="20" t="s">
        <v>307</v>
      </c>
      <c r="D99" s="20" t="s">
        <v>308</v>
      </c>
      <c r="E99" s="21">
        <v>0.1003</v>
      </c>
      <c r="F99" s="20" t="s">
        <v>165</v>
      </c>
      <c r="G99" s="20" t="s">
        <v>166</v>
      </c>
      <c r="H99" s="20">
        <v>2419421</v>
      </c>
      <c r="I99" s="22">
        <v>45737</v>
      </c>
      <c r="J99" s="22">
        <v>45733</v>
      </c>
      <c r="K99" s="22">
        <v>45734</v>
      </c>
      <c r="L99" s="20">
        <v>-3</v>
      </c>
      <c r="M99" s="23">
        <v>3909.92</v>
      </c>
      <c r="N99" s="23">
        <v>3909.92</v>
      </c>
      <c r="O99" s="20" t="s">
        <v>60</v>
      </c>
      <c r="P99" s="23">
        <v>0</v>
      </c>
      <c r="Q99" s="23">
        <v>0</v>
      </c>
      <c r="R99" s="23">
        <v>0</v>
      </c>
      <c r="S99" s="20" t="s">
        <v>60</v>
      </c>
      <c r="T99" s="20" t="s">
        <v>60</v>
      </c>
      <c r="U99" s="20"/>
      <c r="V99" s="20" t="s">
        <v>120</v>
      </c>
      <c r="W99" s="20" t="s">
        <v>167</v>
      </c>
      <c r="X99" s="20" t="s">
        <v>60</v>
      </c>
      <c r="Y99" s="20"/>
      <c r="Z99" s="20"/>
      <c r="AA99" s="23">
        <v>3848.1</v>
      </c>
      <c r="AB99" s="23">
        <v>61.82</v>
      </c>
      <c r="AC99" s="20"/>
      <c r="AD99" s="20"/>
      <c r="AE99" s="23">
        <v>0</v>
      </c>
      <c r="AF99" s="20"/>
      <c r="AG99" s="23">
        <v>0</v>
      </c>
      <c r="AH99" s="23">
        <v>0</v>
      </c>
      <c r="AI99" s="20"/>
      <c r="AJ99" s="23">
        <v>3909.92</v>
      </c>
      <c r="AK99" s="20" t="s">
        <v>168</v>
      </c>
      <c r="AL99" s="20" t="s">
        <v>169</v>
      </c>
      <c r="AM99" s="13"/>
    </row>
    <row r="100" spans="1:39" hidden="1" x14ac:dyDescent="0.3">
      <c r="A100" s="20">
        <v>2419521</v>
      </c>
      <c r="B100" s="20">
        <v>6487</v>
      </c>
      <c r="C100" s="20" t="s">
        <v>309</v>
      </c>
      <c r="D100" s="20" t="s">
        <v>310</v>
      </c>
      <c r="E100" s="21">
        <v>0</v>
      </c>
      <c r="F100" s="20" t="s">
        <v>165</v>
      </c>
      <c r="G100" s="20" t="s">
        <v>166</v>
      </c>
      <c r="H100" s="20">
        <v>2419521</v>
      </c>
      <c r="I100" s="22">
        <v>45737</v>
      </c>
      <c r="J100" s="22">
        <v>45735</v>
      </c>
      <c r="K100" s="22">
        <v>45736</v>
      </c>
      <c r="L100" s="20">
        <v>-1</v>
      </c>
      <c r="M100" s="23">
        <v>3364.39</v>
      </c>
      <c r="N100" s="23">
        <v>3364.39</v>
      </c>
      <c r="O100" s="20" t="s">
        <v>60</v>
      </c>
      <c r="P100" s="23">
        <v>0</v>
      </c>
      <c r="Q100" s="23">
        <v>0</v>
      </c>
      <c r="R100" s="23">
        <v>0</v>
      </c>
      <c r="S100" s="20" t="s">
        <v>60</v>
      </c>
      <c r="T100" s="20" t="s">
        <v>60</v>
      </c>
      <c r="U100" s="20"/>
      <c r="V100" s="20" t="s">
        <v>120</v>
      </c>
      <c r="W100" s="20" t="s">
        <v>167</v>
      </c>
      <c r="X100" s="20" t="s">
        <v>60</v>
      </c>
      <c r="Y100" s="20"/>
      <c r="Z100" s="20"/>
      <c r="AA100" s="23">
        <v>3364.39</v>
      </c>
      <c r="AB100" s="23">
        <v>0</v>
      </c>
      <c r="AC100" s="20"/>
      <c r="AD100" s="20"/>
      <c r="AE100" s="23">
        <v>0</v>
      </c>
      <c r="AF100" s="20"/>
      <c r="AG100" s="23">
        <v>0</v>
      </c>
      <c r="AH100" s="23">
        <v>0</v>
      </c>
      <c r="AI100" s="20"/>
      <c r="AJ100" s="23">
        <v>3364.39</v>
      </c>
      <c r="AK100" s="20" t="s">
        <v>168</v>
      </c>
      <c r="AL100" s="20" t="s">
        <v>169</v>
      </c>
      <c r="AM100" s="13"/>
    </row>
    <row r="101" spans="1:39" hidden="1" x14ac:dyDescent="0.3">
      <c r="A101" s="20">
        <v>2419685</v>
      </c>
      <c r="B101" s="20">
        <v>6488</v>
      </c>
      <c r="C101" s="20" t="s">
        <v>309</v>
      </c>
      <c r="D101" s="20" t="s">
        <v>310</v>
      </c>
      <c r="E101" s="21">
        <v>0.1003</v>
      </c>
      <c r="F101" s="20" t="s">
        <v>165</v>
      </c>
      <c r="G101" s="20" t="s">
        <v>166</v>
      </c>
      <c r="H101" s="20">
        <v>2419685</v>
      </c>
      <c r="I101" s="22">
        <v>45737</v>
      </c>
      <c r="J101" s="22">
        <v>45735</v>
      </c>
      <c r="K101" s="22">
        <v>45736</v>
      </c>
      <c r="L101" s="20">
        <v>-1</v>
      </c>
      <c r="M101" s="23">
        <v>3364.39</v>
      </c>
      <c r="N101" s="23">
        <v>3364.39</v>
      </c>
      <c r="O101" s="20" t="s">
        <v>60</v>
      </c>
      <c r="P101" s="23">
        <v>0</v>
      </c>
      <c r="Q101" s="23">
        <v>0</v>
      </c>
      <c r="R101" s="23">
        <v>0</v>
      </c>
      <c r="S101" s="20" t="s">
        <v>60</v>
      </c>
      <c r="T101" s="20" t="s">
        <v>60</v>
      </c>
      <c r="U101" s="20"/>
      <c r="V101" s="20" t="s">
        <v>120</v>
      </c>
      <c r="W101" s="20" t="s">
        <v>167</v>
      </c>
      <c r="X101" s="20" t="s">
        <v>60</v>
      </c>
      <c r="Y101" s="20"/>
      <c r="Z101" s="20"/>
      <c r="AA101" s="23">
        <v>3311.2</v>
      </c>
      <c r="AB101" s="23">
        <v>53.19</v>
      </c>
      <c r="AC101" s="20"/>
      <c r="AD101" s="20"/>
      <c r="AE101" s="23">
        <v>0</v>
      </c>
      <c r="AF101" s="20"/>
      <c r="AG101" s="23">
        <v>0</v>
      </c>
      <c r="AH101" s="23">
        <v>0</v>
      </c>
      <c r="AI101" s="20"/>
      <c r="AJ101" s="23">
        <v>3364.39</v>
      </c>
      <c r="AK101" s="20" t="s">
        <v>168</v>
      </c>
      <c r="AL101" s="20" t="s">
        <v>169</v>
      </c>
      <c r="AM101" s="13"/>
    </row>
    <row r="102" spans="1:39" hidden="1" x14ac:dyDescent="0.3">
      <c r="A102" s="20">
        <v>2458927</v>
      </c>
      <c r="B102" s="20">
        <v>6406</v>
      </c>
      <c r="C102" s="20" t="s">
        <v>311</v>
      </c>
      <c r="D102" s="20" t="s">
        <v>312</v>
      </c>
      <c r="E102" s="21">
        <v>0.1003</v>
      </c>
      <c r="F102" s="20" t="s">
        <v>165</v>
      </c>
      <c r="G102" s="20" t="s">
        <v>166</v>
      </c>
      <c r="H102" s="20">
        <v>2458927</v>
      </c>
      <c r="I102" s="22">
        <v>45737</v>
      </c>
      <c r="J102" s="22">
        <v>45737</v>
      </c>
      <c r="K102" s="22">
        <v>45740</v>
      </c>
      <c r="L102" s="20">
        <v>3</v>
      </c>
      <c r="M102" s="23">
        <v>1574.66</v>
      </c>
      <c r="N102" s="23">
        <v>1574.66</v>
      </c>
      <c r="O102" s="20" t="s">
        <v>60</v>
      </c>
      <c r="P102" s="23">
        <v>0</v>
      </c>
      <c r="Q102" s="23">
        <v>0</v>
      </c>
      <c r="R102" s="23">
        <v>0</v>
      </c>
      <c r="S102" s="20" t="s">
        <v>60</v>
      </c>
      <c r="T102" s="20" t="s">
        <v>60</v>
      </c>
      <c r="U102" s="20"/>
      <c r="V102" s="20" t="s">
        <v>120</v>
      </c>
      <c r="W102" s="20" t="s">
        <v>167</v>
      </c>
      <c r="X102" s="20" t="s">
        <v>60</v>
      </c>
      <c r="Y102" s="20"/>
      <c r="Z102" s="20"/>
      <c r="AA102" s="23">
        <v>1074.19</v>
      </c>
      <c r="AB102" s="23">
        <v>500.47</v>
      </c>
      <c r="AC102" s="20"/>
      <c r="AD102" s="20"/>
      <c r="AE102" s="23">
        <v>0</v>
      </c>
      <c r="AF102" s="20"/>
      <c r="AG102" s="23">
        <v>0</v>
      </c>
      <c r="AH102" s="23">
        <v>0</v>
      </c>
      <c r="AI102" s="20"/>
      <c r="AJ102" s="23">
        <v>1574.66</v>
      </c>
      <c r="AK102" s="20" t="s">
        <v>168</v>
      </c>
      <c r="AL102" s="20" t="s">
        <v>169</v>
      </c>
      <c r="AM102" s="13"/>
    </row>
    <row r="103" spans="1:39" hidden="1" x14ac:dyDescent="0.3">
      <c r="A103" s="20">
        <v>2468179</v>
      </c>
      <c r="B103" s="20">
        <v>6492</v>
      </c>
      <c r="C103" s="20" t="s">
        <v>313</v>
      </c>
      <c r="D103" s="20" t="s">
        <v>314</v>
      </c>
      <c r="E103" s="21">
        <v>0</v>
      </c>
      <c r="F103" s="20" t="s">
        <v>165</v>
      </c>
      <c r="G103" s="20" t="s">
        <v>166</v>
      </c>
      <c r="H103" s="20">
        <v>2468179</v>
      </c>
      <c r="I103" s="22">
        <v>45737</v>
      </c>
      <c r="J103" s="22">
        <v>45735</v>
      </c>
      <c r="K103" s="22">
        <v>45744</v>
      </c>
      <c r="L103" s="20">
        <v>7</v>
      </c>
      <c r="M103" s="23">
        <v>8069.57</v>
      </c>
      <c r="N103" s="23">
        <v>8069.57</v>
      </c>
      <c r="O103" s="20" t="s">
        <v>60</v>
      </c>
      <c r="P103" s="23">
        <v>0</v>
      </c>
      <c r="Q103" s="23">
        <v>0</v>
      </c>
      <c r="R103" s="23">
        <v>0</v>
      </c>
      <c r="S103" s="20" t="s">
        <v>60</v>
      </c>
      <c r="T103" s="20" t="s">
        <v>60</v>
      </c>
      <c r="U103" s="20"/>
      <c r="V103" s="20" t="s">
        <v>120</v>
      </c>
      <c r="W103" s="20" t="s">
        <v>167</v>
      </c>
      <c r="X103" s="20" t="s">
        <v>60</v>
      </c>
      <c r="Y103" s="20"/>
      <c r="Z103" s="20"/>
      <c r="AA103" s="23">
        <v>8069.57</v>
      </c>
      <c r="AB103" s="23">
        <v>0</v>
      </c>
      <c r="AC103" s="20"/>
      <c r="AD103" s="20"/>
      <c r="AE103" s="23">
        <v>0</v>
      </c>
      <c r="AF103" s="20"/>
      <c r="AG103" s="23">
        <v>0</v>
      </c>
      <c r="AH103" s="23">
        <v>0</v>
      </c>
      <c r="AI103" s="20"/>
      <c r="AJ103" s="23">
        <v>8069.57</v>
      </c>
      <c r="AK103" s="20" t="s">
        <v>168</v>
      </c>
      <c r="AL103" s="20" t="s">
        <v>169</v>
      </c>
      <c r="AM103" s="13"/>
    </row>
    <row r="104" spans="1:39" hidden="1" x14ac:dyDescent="0.3">
      <c r="A104" s="20">
        <v>2468215</v>
      </c>
      <c r="B104" s="20">
        <v>6494</v>
      </c>
      <c r="C104" s="20" t="s">
        <v>82</v>
      </c>
      <c r="D104" s="20" t="s">
        <v>315</v>
      </c>
      <c r="E104" s="21">
        <v>0</v>
      </c>
      <c r="F104" s="20" t="s">
        <v>165</v>
      </c>
      <c r="G104" s="20" t="s">
        <v>166</v>
      </c>
      <c r="H104" s="20">
        <v>2468215</v>
      </c>
      <c r="I104" s="22">
        <v>45737</v>
      </c>
      <c r="J104" s="22">
        <v>45737</v>
      </c>
      <c r="K104" s="22">
        <v>45744</v>
      </c>
      <c r="L104" s="20">
        <v>7</v>
      </c>
      <c r="M104" s="23">
        <v>4445.92</v>
      </c>
      <c r="N104" s="23">
        <v>4445.92</v>
      </c>
      <c r="O104" s="20" t="s">
        <v>60</v>
      </c>
      <c r="P104" s="23">
        <v>0</v>
      </c>
      <c r="Q104" s="23">
        <v>0</v>
      </c>
      <c r="R104" s="23">
        <v>0</v>
      </c>
      <c r="S104" s="20" t="s">
        <v>60</v>
      </c>
      <c r="T104" s="20" t="s">
        <v>60</v>
      </c>
      <c r="U104" s="20"/>
      <c r="V104" s="20" t="s">
        <v>120</v>
      </c>
      <c r="W104" s="20" t="s">
        <v>167</v>
      </c>
      <c r="X104" s="20" t="s">
        <v>60</v>
      </c>
      <c r="Y104" s="20"/>
      <c r="Z104" s="20"/>
      <c r="AA104" s="23">
        <v>4445.92</v>
      </c>
      <c r="AB104" s="23">
        <v>0</v>
      </c>
      <c r="AC104" s="20"/>
      <c r="AD104" s="20"/>
      <c r="AE104" s="23">
        <v>0</v>
      </c>
      <c r="AF104" s="20"/>
      <c r="AG104" s="23">
        <v>0</v>
      </c>
      <c r="AH104" s="23">
        <v>0</v>
      </c>
      <c r="AI104" s="20"/>
      <c r="AJ104" s="23">
        <v>4445.92</v>
      </c>
      <c r="AK104" s="20" t="s">
        <v>168</v>
      </c>
      <c r="AL104" s="20" t="s">
        <v>169</v>
      </c>
      <c r="AM104" s="13"/>
    </row>
    <row r="105" spans="1:39" hidden="1" x14ac:dyDescent="0.3">
      <c r="A105" s="20">
        <v>2468391</v>
      </c>
      <c r="B105" s="20">
        <v>6497</v>
      </c>
      <c r="C105" s="20" t="s">
        <v>88</v>
      </c>
      <c r="D105" s="20" t="s">
        <v>316</v>
      </c>
      <c r="E105" s="21">
        <v>0</v>
      </c>
      <c r="F105" s="20" t="s">
        <v>165</v>
      </c>
      <c r="G105" s="20" t="s">
        <v>166</v>
      </c>
      <c r="H105" s="20">
        <v>2468391</v>
      </c>
      <c r="I105" s="22">
        <v>45737</v>
      </c>
      <c r="J105" s="22">
        <v>45737</v>
      </c>
      <c r="K105" s="22">
        <v>45744</v>
      </c>
      <c r="L105" s="20">
        <v>7</v>
      </c>
      <c r="M105" s="23">
        <v>4047.61</v>
      </c>
      <c r="N105" s="23">
        <v>4047.61</v>
      </c>
      <c r="O105" s="20" t="s">
        <v>60</v>
      </c>
      <c r="P105" s="23">
        <v>0</v>
      </c>
      <c r="Q105" s="23">
        <v>0</v>
      </c>
      <c r="R105" s="23">
        <v>0</v>
      </c>
      <c r="S105" s="20" t="s">
        <v>60</v>
      </c>
      <c r="T105" s="20" t="s">
        <v>60</v>
      </c>
      <c r="U105" s="20"/>
      <c r="V105" s="20" t="s">
        <v>120</v>
      </c>
      <c r="W105" s="20" t="s">
        <v>167</v>
      </c>
      <c r="X105" s="20" t="s">
        <v>60</v>
      </c>
      <c r="Y105" s="20"/>
      <c r="Z105" s="20"/>
      <c r="AA105" s="23">
        <v>4047.61</v>
      </c>
      <c r="AB105" s="23">
        <v>0</v>
      </c>
      <c r="AC105" s="20"/>
      <c r="AD105" s="20"/>
      <c r="AE105" s="23">
        <v>0</v>
      </c>
      <c r="AF105" s="20"/>
      <c r="AG105" s="23">
        <v>0</v>
      </c>
      <c r="AH105" s="23">
        <v>0</v>
      </c>
      <c r="AI105" s="20"/>
      <c r="AJ105" s="23">
        <v>4047.61</v>
      </c>
      <c r="AK105" s="20" t="s">
        <v>168</v>
      </c>
      <c r="AL105" s="20" t="s">
        <v>169</v>
      </c>
      <c r="AM105" s="13"/>
    </row>
    <row r="106" spans="1:39" hidden="1" x14ac:dyDescent="0.3">
      <c r="A106" s="20">
        <v>2468567</v>
      </c>
      <c r="B106" s="20">
        <v>6498</v>
      </c>
      <c r="C106" s="20" t="s">
        <v>85</v>
      </c>
      <c r="D106" s="20" t="s">
        <v>317</v>
      </c>
      <c r="E106" s="21">
        <v>0</v>
      </c>
      <c r="F106" s="20" t="s">
        <v>165</v>
      </c>
      <c r="G106" s="20" t="s">
        <v>166</v>
      </c>
      <c r="H106" s="20">
        <v>2468567</v>
      </c>
      <c r="I106" s="22">
        <v>45737</v>
      </c>
      <c r="J106" s="22">
        <v>45735</v>
      </c>
      <c r="K106" s="22">
        <v>45744</v>
      </c>
      <c r="L106" s="20">
        <v>7</v>
      </c>
      <c r="M106" s="23">
        <v>4075.08</v>
      </c>
      <c r="N106" s="23">
        <v>4075.08</v>
      </c>
      <c r="O106" s="20" t="s">
        <v>60</v>
      </c>
      <c r="P106" s="23">
        <v>0</v>
      </c>
      <c r="Q106" s="23">
        <v>0</v>
      </c>
      <c r="R106" s="23">
        <v>0</v>
      </c>
      <c r="S106" s="20" t="s">
        <v>60</v>
      </c>
      <c r="T106" s="20" t="s">
        <v>60</v>
      </c>
      <c r="U106" s="20"/>
      <c r="V106" s="20" t="s">
        <v>120</v>
      </c>
      <c r="W106" s="20" t="s">
        <v>167</v>
      </c>
      <c r="X106" s="20" t="s">
        <v>60</v>
      </c>
      <c r="Y106" s="20"/>
      <c r="Z106" s="20"/>
      <c r="AA106" s="23">
        <v>4075.08</v>
      </c>
      <c r="AB106" s="23">
        <v>0</v>
      </c>
      <c r="AC106" s="20"/>
      <c r="AD106" s="20"/>
      <c r="AE106" s="23">
        <v>0</v>
      </c>
      <c r="AF106" s="20"/>
      <c r="AG106" s="23">
        <v>0</v>
      </c>
      <c r="AH106" s="23">
        <v>0</v>
      </c>
      <c r="AI106" s="20"/>
      <c r="AJ106" s="23">
        <v>4075.08</v>
      </c>
      <c r="AK106" s="20" t="s">
        <v>168</v>
      </c>
      <c r="AL106" s="20" t="s">
        <v>169</v>
      </c>
      <c r="AM106" s="13"/>
    </row>
    <row r="107" spans="1:39" hidden="1" x14ac:dyDescent="0.3">
      <c r="A107" s="20">
        <v>2468744</v>
      </c>
      <c r="B107" s="20">
        <v>6493</v>
      </c>
      <c r="C107" s="20" t="s">
        <v>318</v>
      </c>
      <c r="D107" s="20" t="s">
        <v>319</v>
      </c>
      <c r="E107" s="21">
        <v>0</v>
      </c>
      <c r="F107" s="20" t="s">
        <v>165</v>
      </c>
      <c r="G107" s="20" t="s">
        <v>166</v>
      </c>
      <c r="H107" s="20">
        <v>2468744</v>
      </c>
      <c r="I107" s="22">
        <v>45726</v>
      </c>
      <c r="J107" s="22">
        <v>45726</v>
      </c>
      <c r="K107" s="22">
        <v>45744</v>
      </c>
      <c r="L107" s="20">
        <v>18</v>
      </c>
      <c r="M107" s="23">
        <v>11620.47</v>
      </c>
      <c r="N107" s="23">
        <v>11620.47</v>
      </c>
      <c r="O107" s="20" t="s">
        <v>60</v>
      </c>
      <c r="P107" s="23">
        <v>0</v>
      </c>
      <c r="Q107" s="23">
        <v>0</v>
      </c>
      <c r="R107" s="23">
        <v>0</v>
      </c>
      <c r="S107" s="20" t="s">
        <v>60</v>
      </c>
      <c r="T107" s="20" t="s">
        <v>60</v>
      </c>
      <c r="U107" s="20"/>
      <c r="V107" s="20" t="s">
        <v>120</v>
      </c>
      <c r="W107" s="20" t="s">
        <v>167</v>
      </c>
      <c r="X107" s="20" t="s">
        <v>60</v>
      </c>
      <c r="Y107" s="20"/>
      <c r="Z107" s="20"/>
      <c r="AA107" s="23">
        <v>11620.47</v>
      </c>
      <c r="AB107" s="23">
        <v>0</v>
      </c>
      <c r="AC107" s="20"/>
      <c r="AD107" s="20"/>
      <c r="AE107" s="23">
        <v>0</v>
      </c>
      <c r="AF107" s="20"/>
      <c r="AG107" s="23">
        <v>0</v>
      </c>
      <c r="AH107" s="23">
        <v>0</v>
      </c>
      <c r="AI107" s="20"/>
      <c r="AJ107" s="23">
        <v>11620.47</v>
      </c>
      <c r="AK107" s="20" t="s">
        <v>168</v>
      </c>
      <c r="AL107" s="20" t="s">
        <v>169</v>
      </c>
      <c r="AM107" s="13"/>
    </row>
    <row r="108" spans="1:39" hidden="1" x14ac:dyDescent="0.3">
      <c r="A108" s="20">
        <v>2472359</v>
      </c>
      <c r="B108" s="20">
        <v>5406</v>
      </c>
      <c r="C108" s="20" t="s">
        <v>320</v>
      </c>
      <c r="D108" s="20" t="s">
        <v>321</v>
      </c>
      <c r="E108" s="21">
        <v>0</v>
      </c>
      <c r="F108" s="20" t="s">
        <v>165</v>
      </c>
      <c r="G108" s="20" t="s">
        <v>166</v>
      </c>
      <c r="H108" s="20">
        <v>2472359</v>
      </c>
      <c r="I108" s="22">
        <v>45737</v>
      </c>
      <c r="J108" s="22">
        <v>45737</v>
      </c>
      <c r="K108" s="22">
        <v>45740</v>
      </c>
      <c r="L108" s="20">
        <v>3</v>
      </c>
      <c r="M108" s="23">
        <v>7650</v>
      </c>
      <c r="N108" s="23">
        <v>7650</v>
      </c>
      <c r="O108" s="20" t="s">
        <v>60</v>
      </c>
      <c r="P108" s="23">
        <v>0</v>
      </c>
      <c r="Q108" s="23">
        <v>0</v>
      </c>
      <c r="R108" s="23">
        <v>0</v>
      </c>
      <c r="S108" s="20" t="s">
        <v>60</v>
      </c>
      <c r="T108" s="20" t="s">
        <v>60</v>
      </c>
      <c r="U108" s="20"/>
      <c r="V108" s="20" t="s">
        <v>120</v>
      </c>
      <c r="W108" s="20" t="s">
        <v>167</v>
      </c>
      <c r="X108" s="20" t="s">
        <v>60</v>
      </c>
      <c r="Y108" s="20"/>
      <c r="Z108" s="20"/>
      <c r="AA108" s="23">
        <v>7650</v>
      </c>
      <c r="AB108" s="23">
        <v>0</v>
      </c>
      <c r="AC108" s="20"/>
      <c r="AD108" s="20"/>
      <c r="AE108" s="23">
        <v>0</v>
      </c>
      <c r="AF108" s="20"/>
      <c r="AG108" s="23">
        <v>0</v>
      </c>
      <c r="AH108" s="23">
        <v>0</v>
      </c>
      <c r="AI108" s="20"/>
      <c r="AJ108" s="23">
        <v>7650</v>
      </c>
      <c r="AK108" s="20" t="s">
        <v>168</v>
      </c>
      <c r="AL108" s="20" t="s">
        <v>169</v>
      </c>
      <c r="AM108" s="13"/>
    </row>
  </sheetData>
  <autoFilter ref="A2:AM108" xr:uid="{00000000-0001-0000-0200-000000000000}">
    <filterColumn colId="2">
      <filters>
        <filter val="Lisieux Jose Borges"/>
      </filters>
    </filterColumn>
  </autoFilter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4"/>
  <sheetViews>
    <sheetView showGridLines="0" workbookViewId="0"/>
  </sheetViews>
  <sheetFormatPr defaultColWidth="10.88671875" defaultRowHeight="14.4" x14ac:dyDescent="0.3"/>
  <cols>
    <col min="2" max="2" width="14.6640625" customWidth="1"/>
    <col min="3" max="3" width="16.5546875" customWidth="1"/>
    <col min="4" max="4" width="14" customWidth="1"/>
    <col min="5" max="5" width="15.5546875" customWidth="1"/>
  </cols>
  <sheetData>
    <row r="1" spans="1:5" x14ac:dyDescent="0.3">
      <c r="A1" s="12" t="s">
        <v>322</v>
      </c>
      <c r="B1" s="12" t="s">
        <v>323</v>
      </c>
      <c r="C1" s="12" t="s">
        <v>324</v>
      </c>
      <c r="D1" s="12" t="s">
        <v>325</v>
      </c>
      <c r="E1" s="12" t="s">
        <v>326</v>
      </c>
    </row>
    <row r="2" spans="1:5" x14ac:dyDescent="0.3">
      <c r="A2" s="14" t="s">
        <v>327</v>
      </c>
      <c r="B2" s="24">
        <f>SUMIFS(Recebimento!N:N,Recebimento!K:K,Conciliação!A2)</f>
        <v>0</v>
      </c>
      <c r="C2" s="24">
        <v>0</v>
      </c>
      <c r="D2" s="25">
        <f>B2-C2</f>
        <v>0</v>
      </c>
      <c r="E2" s="14" t="s">
        <v>60</v>
      </c>
    </row>
    <row r="3" spans="1:5" x14ac:dyDescent="0.3">
      <c r="A3" s="14" t="s">
        <v>328</v>
      </c>
      <c r="B3" s="24">
        <f>SUMIFS(Recebimento!N:N,Recebimento!K:K,Conciliação!A3)</f>
        <v>0</v>
      </c>
      <c r="C3" s="24">
        <v>0</v>
      </c>
      <c r="D3" s="25">
        <f t="shared" ref="D3:D32" si="0">B3-C3</f>
        <v>0</v>
      </c>
      <c r="E3" s="14" t="s">
        <v>60</v>
      </c>
    </row>
    <row r="4" spans="1:5" x14ac:dyDescent="0.3">
      <c r="A4" s="14" t="s">
        <v>329</v>
      </c>
      <c r="B4" s="24">
        <f>SUMIFS(Recebimento!N:N,Recebimento!K:K,Conciliação!A4)</f>
        <v>0</v>
      </c>
      <c r="C4" s="24">
        <v>0</v>
      </c>
      <c r="D4" s="25">
        <f t="shared" si="0"/>
        <v>0</v>
      </c>
      <c r="E4" s="14" t="s">
        <v>60</v>
      </c>
    </row>
    <row r="5" spans="1:5" x14ac:dyDescent="0.3">
      <c r="A5" s="14" t="s">
        <v>330</v>
      </c>
      <c r="B5" s="24">
        <f>SUMIFS(Recebimento!N:N,Recebimento!K:K,Conciliação!A5)</f>
        <v>0</v>
      </c>
      <c r="C5" s="24">
        <v>0</v>
      </c>
      <c r="D5" s="25">
        <f t="shared" si="0"/>
        <v>0</v>
      </c>
      <c r="E5" s="14" t="s">
        <v>60</v>
      </c>
    </row>
    <row r="6" spans="1:5" x14ac:dyDescent="0.3">
      <c r="A6" s="14" t="s">
        <v>331</v>
      </c>
      <c r="B6" s="24">
        <f>SUMIFS(Recebimento!N:N,Recebimento!K:K,Conciliação!A6)</f>
        <v>0</v>
      </c>
      <c r="C6" s="24">
        <v>0</v>
      </c>
      <c r="D6" s="25">
        <f t="shared" si="0"/>
        <v>0</v>
      </c>
      <c r="E6" s="14" t="s">
        <v>60</v>
      </c>
    </row>
    <row r="7" spans="1:5" x14ac:dyDescent="0.3">
      <c r="A7" s="14" t="s">
        <v>332</v>
      </c>
      <c r="B7" s="24">
        <f>SUMIFS(Recebimento!N:N,Recebimento!K:K,Conciliação!A7)</f>
        <v>0</v>
      </c>
      <c r="C7" s="24">
        <v>0</v>
      </c>
      <c r="D7" s="25">
        <f t="shared" si="0"/>
        <v>0</v>
      </c>
      <c r="E7" s="14" t="s">
        <v>60</v>
      </c>
    </row>
    <row r="8" spans="1:5" x14ac:dyDescent="0.3">
      <c r="A8" s="14" t="s">
        <v>333</v>
      </c>
      <c r="B8" s="24">
        <f>SUMIFS(Recebimento!N:N,Recebimento!K:K,Conciliação!A8)</f>
        <v>2407.89</v>
      </c>
      <c r="C8" s="24">
        <v>2407.89</v>
      </c>
      <c r="D8" s="25">
        <f t="shared" si="0"/>
        <v>0</v>
      </c>
      <c r="E8" s="14" t="s">
        <v>60</v>
      </c>
    </row>
    <row r="9" spans="1:5" x14ac:dyDescent="0.3">
      <c r="A9" s="14" t="s">
        <v>334</v>
      </c>
      <c r="B9" s="24">
        <f>SUMIFS(Recebimento!N:N,Recebimento!K:K,Conciliação!A9)</f>
        <v>0</v>
      </c>
      <c r="C9" s="24">
        <v>0</v>
      </c>
      <c r="D9" s="25">
        <f t="shared" si="0"/>
        <v>0</v>
      </c>
      <c r="E9" s="14" t="s">
        <v>60</v>
      </c>
    </row>
    <row r="10" spans="1:5" x14ac:dyDescent="0.3">
      <c r="A10" s="14" t="s">
        <v>335</v>
      </c>
      <c r="B10" s="24">
        <f>SUMIFS(Recebimento!N:N,Recebimento!K:K,Conciliação!A10)</f>
        <v>0</v>
      </c>
      <c r="C10" s="24">
        <v>0</v>
      </c>
      <c r="D10" s="25">
        <f t="shared" si="0"/>
        <v>0</v>
      </c>
      <c r="E10" s="14" t="s">
        <v>60</v>
      </c>
    </row>
    <row r="11" spans="1:5" x14ac:dyDescent="0.3">
      <c r="A11" s="14" t="s">
        <v>336</v>
      </c>
      <c r="B11" s="24">
        <f>SUMIFS(Recebimento!N:N,Recebimento!K:K,Conciliação!A11)</f>
        <v>25168.520000000004</v>
      </c>
      <c r="C11" s="24">
        <v>25168.52</v>
      </c>
      <c r="D11" s="25">
        <f t="shared" si="0"/>
        <v>0</v>
      </c>
      <c r="E11" s="14" t="s">
        <v>60</v>
      </c>
    </row>
    <row r="12" spans="1:5" x14ac:dyDescent="0.3">
      <c r="A12" s="14" t="s">
        <v>337</v>
      </c>
      <c r="B12" s="24">
        <f>SUMIFS(Recebimento!N:N,Recebimento!K:K,Conciliação!A12)</f>
        <v>91627.260000000009</v>
      </c>
      <c r="C12" s="24">
        <v>91627.26</v>
      </c>
      <c r="D12" s="25">
        <f t="shared" si="0"/>
        <v>0</v>
      </c>
      <c r="E12" s="14" t="s">
        <v>60</v>
      </c>
    </row>
    <row r="13" spans="1:5" x14ac:dyDescent="0.3">
      <c r="A13" s="14" t="s">
        <v>338</v>
      </c>
      <c r="B13" s="24">
        <f>SUMIFS(Recebimento!N:N,Recebimento!K:K,Conciliação!A13)</f>
        <v>61772.770000000011</v>
      </c>
      <c r="C13" s="24">
        <v>61772.77</v>
      </c>
      <c r="D13" s="25">
        <f t="shared" si="0"/>
        <v>0</v>
      </c>
      <c r="E13" s="14" t="s">
        <v>60</v>
      </c>
    </row>
    <row r="14" spans="1:5" x14ac:dyDescent="0.3">
      <c r="A14" s="14" t="s">
        <v>339</v>
      </c>
      <c r="B14" s="24">
        <f>SUMIFS(Recebimento!N:N,Recebimento!K:K,Conciliação!A14)</f>
        <v>16725.689999999999</v>
      </c>
      <c r="C14" s="24">
        <v>16725.689999999999</v>
      </c>
      <c r="D14" s="25">
        <f t="shared" si="0"/>
        <v>0</v>
      </c>
      <c r="E14" s="14" t="s">
        <v>60</v>
      </c>
    </row>
    <row r="15" spans="1:5" x14ac:dyDescent="0.3">
      <c r="A15" s="14" t="s">
        <v>340</v>
      </c>
      <c r="B15" s="24">
        <f>SUMIFS(Recebimento!N:N,Recebimento!K:K,Conciliação!A15)</f>
        <v>0</v>
      </c>
      <c r="C15" s="24">
        <v>0</v>
      </c>
      <c r="D15" s="25">
        <f t="shared" si="0"/>
        <v>0</v>
      </c>
      <c r="E15" s="14" t="s">
        <v>60</v>
      </c>
    </row>
    <row r="16" spans="1:5" x14ac:dyDescent="0.3">
      <c r="A16" s="14" t="s">
        <v>341</v>
      </c>
      <c r="B16" s="24">
        <f>SUMIFS(Recebimento!N:N,Recebimento!K:K,Conciliação!A16)</f>
        <v>0</v>
      </c>
      <c r="C16" s="24">
        <v>0</v>
      </c>
      <c r="D16" s="25">
        <f t="shared" si="0"/>
        <v>0</v>
      </c>
      <c r="E16" s="14" t="s">
        <v>60</v>
      </c>
    </row>
    <row r="17" spans="1:5" x14ac:dyDescent="0.3">
      <c r="A17" s="14" t="s">
        <v>342</v>
      </c>
      <c r="B17" s="24">
        <f>SUMIFS(Recebimento!N:N,Recebimento!K:K,Conciliação!A17)</f>
        <v>0</v>
      </c>
      <c r="C17" s="24">
        <v>0</v>
      </c>
      <c r="D17" s="25">
        <f t="shared" si="0"/>
        <v>0</v>
      </c>
      <c r="E17" s="14" t="s">
        <v>60</v>
      </c>
    </row>
    <row r="18" spans="1:5" x14ac:dyDescent="0.3">
      <c r="A18" s="14" t="s">
        <v>343</v>
      </c>
      <c r="B18" s="24">
        <f>SUMIFS(Recebimento!N:N,Recebimento!K:K,Conciliação!A18)</f>
        <v>34357.17</v>
      </c>
      <c r="C18" s="24">
        <v>34357.17</v>
      </c>
      <c r="D18" s="25">
        <f t="shared" si="0"/>
        <v>0</v>
      </c>
      <c r="E18" s="14" t="s">
        <v>60</v>
      </c>
    </row>
    <row r="19" spans="1:5" x14ac:dyDescent="0.3">
      <c r="A19" s="14" t="s">
        <v>344</v>
      </c>
      <c r="B19" s="24">
        <f>SUMIFS(Recebimento!N:N,Recebimento!K:K,Conciliação!A19)</f>
        <v>7002.48</v>
      </c>
      <c r="C19" s="24">
        <v>7002.48</v>
      </c>
      <c r="D19" s="25">
        <f t="shared" si="0"/>
        <v>0</v>
      </c>
      <c r="E19" s="14" t="s">
        <v>60</v>
      </c>
    </row>
    <row r="20" spans="1:5" x14ac:dyDescent="0.3">
      <c r="A20" s="14" t="s">
        <v>345</v>
      </c>
      <c r="B20" s="24">
        <f>SUMIFS(Recebimento!N:N,Recebimento!K:K,Conciliação!A20)</f>
        <v>11158.21</v>
      </c>
      <c r="C20" s="24">
        <v>11158.21</v>
      </c>
      <c r="D20" s="25">
        <f t="shared" si="0"/>
        <v>0</v>
      </c>
      <c r="E20" s="14" t="s">
        <v>60</v>
      </c>
    </row>
    <row r="21" spans="1:5" x14ac:dyDescent="0.3">
      <c r="A21" s="14" t="s">
        <v>346</v>
      </c>
      <c r="B21" s="24">
        <f>SUMIFS(Recebimento!N:N,Recebimento!K:K,Conciliação!A21)</f>
        <v>60793.219999999994</v>
      </c>
      <c r="C21" s="24">
        <v>60793.22</v>
      </c>
      <c r="D21" s="25">
        <f t="shared" si="0"/>
        <v>0</v>
      </c>
      <c r="E21" s="14" t="s">
        <v>60</v>
      </c>
    </row>
    <row r="22" spans="1:5" x14ac:dyDescent="0.3">
      <c r="A22" s="14" t="s">
        <v>347</v>
      </c>
      <c r="B22" s="24">
        <f>SUMIFS(Recebimento!N:N,Recebimento!K:K,Conciliação!A22)</f>
        <v>39837.170000000006</v>
      </c>
      <c r="C22" s="24">
        <v>39837.17</v>
      </c>
      <c r="D22" s="25">
        <f t="shared" si="0"/>
        <v>0</v>
      </c>
      <c r="E22" s="14" t="s">
        <v>60</v>
      </c>
    </row>
    <row r="23" spans="1:5" x14ac:dyDescent="0.3">
      <c r="A23" s="14" t="s">
        <v>348</v>
      </c>
      <c r="B23" s="24">
        <f>SUMIFS(Recebimento!N:N,Recebimento!K:K,Conciliação!A23)</f>
        <v>0</v>
      </c>
      <c r="C23" s="24">
        <v>0</v>
      </c>
      <c r="D23" s="25">
        <f t="shared" si="0"/>
        <v>0</v>
      </c>
      <c r="E23" s="14" t="s">
        <v>60</v>
      </c>
    </row>
    <row r="24" spans="1:5" x14ac:dyDescent="0.3">
      <c r="A24" s="14" t="s">
        <v>349</v>
      </c>
      <c r="B24" s="24">
        <f>SUMIFS(Recebimento!N:N,Recebimento!K:K,Conciliação!A24)</f>
        <v>0</v>
      </c>
      <c r="C24" s="24">
        <v>0</v>
      </c>
      <c r="D24" s="25">
        <f t="shared" si="0"/>
        <v>0</v>
      </c>
      <c r="E24" s="14" t="s">
        <v>60</v>
      </c>
    </row>
    <row r="25" spans="1:5" x14ac:dyDescent="0.3">
      <c r="A25" s="14" t="s">
        <v>350</v>
      </c>
      <c r="B25" s="24">
        <f>SUMIFS(Recebimento!N:N,Recebimento!K:K,Conciliação!A25)</f>
        <v>144196.64000000001</v>
      </c>
      <c r="C25" s="24">
        <v>144196.64000000001</v>
      </c>
      <c r="D25" s="25">
        <f t="shared" si="0"/>
        <v>0</v>
      </c>
      <c r="E25" s="14" t="s">
        <v>60</v>
      </c>
    </row>
    <row r="26" spans="1:5" x14ac:dyDescent="0.3">
      <c r="A26" s="14" t="s">
        <v>351</v>
      </c>
      <c r="B26" s="24">
        <f>SUMIFS(Recebimento!N:N,Recebimento!K:K,Conciliação!A26)</f>
        <v>3750</v>
      </c>
      <c r="C26" s="24">
        <v>3750</v>
      </c>
      <c r="D26" s="25">
        <f t="shared" si="0"/>
        <v>0</v>
      </c>
      <c r="E26" s="14" t="s">
        <v>60</v>
      </c>
    </row>
    <row r="27" spans="1:5" x14ac:dyDescent="0.3">
      <c r="A27" s="14" t="s">
        <v>352</v>
      </c>
      <c r="B27" s="24">
        <f>SUMIFS(Recebimento!N:N,Recebimento!K:K,Conciliação!A27)</f>
        <v>7718.68</v>
      </c>
      <c r="C27" s="24">
        <v>7718.68</v>
      </c>
      <c r="D27" s="25">
        <f t="shared" si="0"/>
        <v>0</v>
      </c>
      <c r="E27" s="14" t="s">
        <v>60</v>
      </c>
    </row>
    <row r="28" spans="1:5" x14ac:dyDescent="0.3">
      <c r="A28" s="14" t="s">
        <v>353</v>
      </c>
      <c r="B28" s="24">
        <f>SUMIFS(Recebimento!N:N,Recebimento!K:K,Conciliação!A28)</f>
        <v>0</v>
      </c>
      <c r="C28" s="24">
        <v>0</v>
      </c>
      <c r="D28" s="25">
        <f t="shared" si="0"/>
        <v>0</v>
      </c>
      <c r="E28" s="14" t="s">
        <v>60</v>
      </c>
    </row>
    <row r="29" spans="1:5" x14ac:dyDescent="0.3">
      <c r="A29" s="14" t="s">
        <v>354</v>
      </c>
      <c r="B29" s="24">
        <f>SUMIFS(Recebimento!N:N,Recebimento!K:K,Conciliação!A29)</f>
        <v>36364.79</v>
      </c>
      <c r="C29" s="24">
        <v>36364.79</v>
      </c>
      <c r="D29" s="25">
        <f t="shared" si="0"/>
        <v>0</v>
      </c>
      <c r="E29" s="14" t="s">
        <v>60</v>
      </c>
    </row>
    <row r="30" spans="1:5" x14ac:dyDescent="0.3">
      <c r="A30" s="14" t="s">
        <v>355</v>
      </c>
      <c r="B30" s="24">
        <f>SUMIFS(Recebimento!N:N,Recebimento!K:K,Conciliação!A30)</f>
        <v>0</v>
      </c>
      <c r="C30" s="24">
        <v>0</v>
      </c>
      <c r="D30" s="25">
        <f t="shared" si="0"/>
        <v>0</v>
      </c>
      <c r="E30" s="14" t="s">
        <v>60</v>
      </c>
    </row>
    <row r="31" spans="1:5" x14ac:dyDescent="0.3">
      <c r="A31" s="14" t="s">
        <v>356</v>
      </c>
      <c r="B31" s="24">
        <f>SUMIFS(Recebimento!N:N,Recebimento!K:K,Conciliação!A31)</f>
        <v>0</v>
      </c>
      <c r="C31" s="24">
        <v>0</v>
      </c>
      <c r="D31" s="25">
        <f t="shared" si="0"/>
        <v>0</v>
      </c>
      <c r="E31" s="14" t="s">
        <v>60</v>
      </c>
    </row>
    <row r="32" spans="1:5" x14ac:dyDescent="0.3">
      <c r="A32" s="14" t="s">
        <v>357</v>
      </c>
      <c r="B32" s="24">
        <f>SUMIFS(Recebimento!N:N,Recebimento!K:K,Conciliação!A32)</f>
        <v>16120.220000000001</v>
      </c>
      <c r="C32" s="24">
        <v>16120.22</v>
      </c>
      <c r="D32" s="25">
        <f t="shared" si="0"/>
        <v>0</v>
      </c>
      <c r="E32" s="14" t="s">
        <v>60</v>
      </c>
    </row>
    <row r="33" spans="1:5" x14ac:dyDescent="0.3">
      <c r="A33" s="14" t="s">
        <v>358</v>
      </c>
      <c r="B33" s="24">
        <f>SUMIFS(Recebimento!N:N,Recebimento!K:K,Conciliação!A33)</f>
        <v>16206.939999999999</v>
      </c>
      <c r="C33" s="24">
        <v>16206.94</v>
      </c>
      <c r="D33" s="25"/>
      <c r="E33" s="14" t="s">
        <v>60</v>
      </c>
    </row>
    <row r="34" spans="1:5" ht="0" hidden="1" customHeight="1" x14ac:dyDescent="0.3"/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6"/>
  <sheetViews>
    <sheetView showGridLines="0" workbookViewId="0"/>
  </sheetViews>
  <sheetFormatPr defaultRowHeight="14.4" x14ac:dyDescent="0.3"/>
  <cols>
    <col min="1" max="1" width="10.33203125" bestFit="1" customWidth="1"/>
    <col min="2" max="2" width="28" bestFit="1" customWidth="1"/>
    <col min="3" max="3" width="12" bestFit="1" customWidth="1"/>
    <col min="4" max="4" width="18.88671875" bestFit="1" customWidth="1"/>
    <col min="5" max="5" width="22.5546875" bestFit="1" customWidth="1"/>
    <col min="6" max="6" width="9" bestFit="1" customWidth="1"/>
    <col min="7" max="7" width="22.6640625" bestFit="1" customWidth="1"/>
    <col min="8" max="8" width="17.88671875" bestFit="1" customWidth="1"/>
    <col min="9" max="9" width="12.44140625" bestFit="1" customWidth="1"/>
    <col min="10" max="10" width="4" bestFit="1" customWidth="1"/>
    <col min="11" max="11" width="3.44140625" bestFit="1" customWidth="1"/>
    <col min="12" max="12" width="20.44140625" bestFit="1" customWidth="1"/>
    <col min="13" max="13" width="11.5546875" bestFit="1" customWidth="1"/>
    <col min="14" max="14" width="8" bestFit="1" customWidth="1"/>
    <col min="15" max="15" width="7.109375" bestFit="1" customWidth="1"/>
    <col min="16" max="16" width="12.6640625" bestFit="1" customWidth="1"/>
    <col min="17" max="17" width="12.109375" bestFit="1" customWidth="1"/>
    <col min="18" max="18" width="6.33203125" bestFit="1" customWidth="1"/>
    <col min="19" max="19" width="12.109375" bestFit="1" customWidth="1"/>
    <col min="20" max="20" width="10.6640625" bestFit="1" customWidth="1"/>
    <col min="21" max="21" width="15.109375" bestFit="1" customWidth="1"/>
    <col min="22" max="22" width="27" bestFit="1" customWidth="1"/>
    <col min="23" max="23" width="255" customWidth="1"/>
  </cols>
  <sheetData>
    <row r="1" spans="1:23" x14ac:dyDescent="0.3">
      <c r="A1" s="12" t="s">
        <v>127</v>
      </c>
      <c r="B1" s="12" t="s">
        <v>359</v>
      </c>
      <c r="C1" s="12" t="s">
        <v>360</v>
      </c>
      <c r="D1" s="12" t="s">
        <v>131</v>
      </c>
      <c r="E1" s="12" t="s">
        <v>132</v>
      </c>
      <c r="F1" s="12" t="s">
        <v>361</v>
      </c>
      <c r="G1" s="12" t="s">
        <v>133</v>
      </c>
      <c r="H1" s="12" t="s">
        <v>362</v>
      </c>
      <c r="I1" s="12" t="s">
        <v>363</v>
      </c>
      <c r="J1" s="12" t="s">
        <v>149</v>
      </c>
      <c r="K1" s="12" t="s">
        <v>150</v>
      </c>
      <c r="L1" s="12" t="s">
        <v>364</v>
      </c>
      <c r="M1" s="12" t="s">
        <v>365</v>
      </c>
      <c r="N1" s="12" t="s">
        <v>140</v>
      </c>
      <c r="O1" s="12" t="s">
        <v>366</v>
      </c>
      <c r="P1" s="12" t="s">
        <v>159</v>
      </c>
      <c r="Q1" s="12" t="s">
        <v>367</v>
      </c>
      <c r="R1" s="12" t="s">
        <v>142</v>
      </c>
      <c r="S1" s="12" t="s">
        <v>368</v>
      </c>
      <c r="T1" s="12" t="s">
        <v>369</v>
      </c>
      <c r="U1" s="12" t="s">
        <v>370</v>
      </c>
      <c r="V1" s="12" t="s">
        <v>371</v>
      </c>
      <c r="W1" s="13"/>
    </row>
    <row r="2" spans="1:23" x14ac:dyDescent="0.3">
      <c r="A2" s="14">
        <v>6388</v>
      </c>
      <c r="B2" s="14" t="s">
        <v>228</v>
      </c>
      <c r="C2" s="14" t="s">
        <v>229</v>
      </c>
      <c r="D2" s="14" t="s">
        <v>165</v>
      </c>
      <c r="E2" s="14" t="s">
        <v>166</v>
      </c>
      <c r="F2" s="14">
        <v>2413845</v>
      </c>
      <c r="G2" s="14" t="s">
        <v>347</v>
      </c>
      <c r="H2" s="17">
        <v>7951.77</v>
      </c>
      <c r="I2" s="17">
        <v>0</v>
      </c>
      <c r="J2" s="14"/>
      <c r="K2" s="14"/>
      <c r="L2" s="14"/>
      <c r="M2" s="14" t="s">
        <v>60</v>
      </c>
      <c r="N2" s="26">
        <v>159.04</v>
      </c>
      <c r="O2" s="26">
        <v>26.51</v>
      </c>
      <c r="P2" s="27" t="s">
        <v>60</v>
      </c>
      <c r="Q2" s="27">
        <v>8137.32</v>
      </c>
      <c r="R2" s="26">
        <v>0</v>
      </c>
      <c r="S2" s="27">
        <v>10</v>
      </c>
      <c r="T2" s="27">
        <v>135618</v>
      </c>
      <c r="U2" s="14" t="s">
        <v>372</v>
      </c>
      <c r="V2" s="14" t="s">
        <v>373</v>
      </c>
      <c r="W2" s="13"/>
    </row>
    <row r="3" spans="1:23" x14ac:dyDescent="0.3">
      <c r="A3" s="14">
        <v>6394</v>
      </c>
      <c r="B3" s="14" t="s">
        <v>237</v>
      </c>
      <c r="C3" s="14" t="s">
        <v>238</v>
      </c>
      <c r="D3" s="14" t="s">
        <v>165</v>
      </c>
      <c r="E3" s="14" t="s">
        <v>166</v>
      </c>
      <c r="F3" s="14">
        <v>2414246</v>
      </c>
      <c r="G3" s="14" t="s">
        <v>347</v>
      </c>
      <c r="H3" s="17">
        <v>900.02</v>
      </c>
      <c r="I3" s="17">
        <v>2050.3200000000002</v>
      </c>
      <c r="J3" s="14"/>
      <c r="K3" s="14"/>
      <c r="L3" s="14"/>
      <c r="M3" s="14" t="s">
        <v>60</v>
      </c>
      <c r="N3" s="26">
        <v>59.01</v>
      </c>
      <c r="O3" s="26">
        <v>9.83</v>
      </c>
      <c r="P3" s="27" t="s">
        <v>60</v>
      </c>
      <c r="Q3" s="27">
        <v>3019.18</v>
      </c>
      <c r="R3" s="26">
        <v>0</v>
      </c>
      <c r="S3" s="27">
        <v>10</v>
      </c>
      <c r="T3" s="27">
        <v>135644</v>
      </c>
      <c r="U3" s="14" t="s">
        <v>372</v>
      </c>
      <c r="V3" s="14" t="s">
        <v>373</v>
      </c>
      <c r="W3" s="13"/>
    </row>
    <row r="4" spans="1:23" x14ac:dyDescent="0.3">
      <c r="A4" s="14">
        <v>6396</v>
      </c>
      <c r="B4" s="14" t="s">
        <v>237</v>
      </c>
      <c r="C4" s="14" t="s">
        <v>238</v>
      </c>
      <c r="D4" s="14" t="s">
        <v>165</v>
      </c>
      <c r="E4" s="14" t="s">
        <v>166</v>
      </c>
      <c r="F4" s="14">
        <v>2414504</v>
      </c>
      <c r="G4" s="14" t="s">
        <v>347</v>
      </c>
      <c r="H4" s="17">
        <v>880.36</v>
      </c>
      <c r="I4" s="17">
        <v>2213.48</v>
      </c>
      <c r="J4" s="14"/>
      <c r="K4" s="14"/>
      <c r="L4" s="14"/>
      <c r="M4" s="14" t="s">
        <v>60</v>
      </c>
      <c r="N4" s="26">
        <v>61.88</v>
      </c>
      <c r="O4" s="26">
        <v>10.31</v>
      </c>
      <c r="P4" s="27" t="s">
        <v>60</v>
      </c>
      <c r="Q4" s="27">
        <v>3166.03</v>
      </c>
      <c r="R4" s="26">
        <v>0</v>
      </c>
      <c r="S4" s="27">
        <v>10</v>
      </c>
      <c r="T4" s="27">
        <v>135645</v>
      </c>
      <c r="U4" s="14" t="s">
        <v>372</v>
      </c>
      <c r="V4" s="14" t="s">
        <v>373</v>
      </c>
      <c r="W4" s="13"/>
    </row>
    <row r="5" spans="1:23" x14ac:dyDescent="0.3">
      <c r="A5" s="14">
        <v>6409</v>
      </c>
      <c r="B5" s="14" t="s">
        <v>254</v>
      </c>
      <c r="C5" s="14" t="s">
        <v>255</v>
      </c>
      <c r="D5" s="14" t="s">
        <v>165</v>
      </c>
      <c r="E5" s="14" t="s">
        <v>166</v>
      </c>
      <c r="F5" s="14">
        <v>2415737</v>
      </c>
      <c r="G5" s="14" t="s">
        <v>347</v>
      </c>
      <c r="H5" s="17">
        <v>880</v>
      </c>
      <c r="I5" s="17">
        <v>2212.5500000000002</v>
      </c>
      <c r="J5" s="14"/>
      <c r="K5" s="14"/>
      <c r="L5" s="14"/>
      <c r="M5" s="14" t="s">
        <v>60</v>
      </c>
      <c r="N5" s="26">
        <v>61.85</v>
      </c>
      <c r="O5" s="26">
        <v>10.31</v>
      </c>
      <c r="P5" s="27" t="s">
        <v>60</v>
      </c>
      <c r="Q5" s="27">
        <v>3164.71</v>
      </c>
      <c r="R5" s="26">
        <v>0</v>
      </c>
      <c r="S5" s="27">
        <v>10</v>
      </c>
      <c r="T5" s="27">
        <v>135661</v>
      </c>
      <c r="U5" s="14" t="s">
        <v>372</v>
      </c>
      <c r="V5" s="14" t="s">
        <v>373</v>
      </c>
      <c r="W5" s="13"/>
    </row>
    <row r="6" spans="1:23" x14ac:dyDescent="0.3">
      <c r="A6" s="14">
        <v>6410</v>
      </c>
      <c r="B6" s="14" t="s">
        <v>254</v>
      </c>
      <c r="C6" s="14" t="s">
        <v>255</v>
      </c>
      <c r="D6" s="14" t="s">
        <v>165</v>
      </c>
      <c r="E6" s="14" t="s">
        <v>166</v>
      </c>
      <c r="F6" s="14">
        <v>2415901</v>
      </c>
      <c r="G6" s="14" t="s">
        <v>347</v>
      </c>
      <c r="H6" s="17">
        <v>880</v>
      </c>
      <c r="I6" s="17">
        <v>2212.5500000000002</v>
      </c>
      <c r="J6" s="14"/>
      <c r="K6" s="14"/>
      <c r="L6" s="14"/>
      <c r="M6" s="14" t="s">
        <v>60</v>
      </c>
      <c r="N6" s="26">
        <v>61.85</v>
      </c>
      <c r="O6" s="26">
        <v>10.31</v>
      </c>
      <c r="P6" s="27" t="s">
        <v>60</v>
      </c>
      <c r="Q6" s="27">
        <v>3164.71</v>
      </c>
      <c r="R6" s="26">
        <v>0</v>
      </c>
      <c r="S6" s="27">
        <v>10</v>
      </c>
      <c r="T6" s="27">
        <v>135662</v>
      </c>
      <c r="U6" s="14" t="s">
        <v>372</v>
      </c>
      <c r="V6" s="14" t="s">
        <v>373</v>
      </c>
      <c r="W6" s="13"/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K93"/>
  <sheetViews>
    <sheetView showGridLines="0" zoomScaleNormal="100" workbookViewId="0">
      <selection activeCell="A2" sqref="A2"/>
    </sheetView>
  </sheetViews>
  <sheetFormatPr defaultRowHeight="14.4" x14ac:dyDescent="0.3"/>
  <cols>
    <col min="1" max="1" width="10.33203125" bestFit="1" customWidth="1"/>
    <col min="2" max="2" width="7.5546875" bestFit="1" customWidth="1"/>
    <col min="3" max="3" width="42.109375" bestFit="1" customWidth="1"/>
    <col min="4" max="4" width="15.44140625" bestFit="1" customWidth="1"/>
    <col min="5" max="5" width="6.6640625" bestFit="1" customWidth="1"/>
    <col min="6" max="6" width="18.88671875" bestFit="1" customWidth="1"/>
    <col min="7" max="7" width="22.5546875" bestFit="1" customWidth="1"/>
    <col min="8" max="8" width="22.5546875" customWidth="1"/>
    <col min="9" max="9" width="17.88671875" bestFit="1" customWidth="1"/>
    <col min="10" max="10" width="11.44140625" bestFit="1" customWidth="1"/>
    <col min="11" max="11" width="13.109375" bestFit="1" customWidth="1"/>
    <col min="12" max="12" width="13.33203125" bestFit="1" customWidth="1"/>
    <col min="13" max="13" width="15.109375" bestFit="1" customWidth="1"/>
    <col min="14" max="14" width="15.6640625" customWidth="1"/>
    <col min="15" max="15" width="21.6640625" customWidth="1"/>
    <col min="16" max="16" width="10.44140625" customWidth="1"/>
    <col min="17" max="17" width="7" customWidth="1"/>
    <col min="18" max="18" width="21.109375" customWidth="1"/>
    <col min="19" max="19" width="6.33203125" customWidth="1"/>
    <col min="20" max="48" width="10.109375" bestFit="1" customWidth="1"/>
    <col min="49" max="50" width="9.33203125" bestFit="1" customWidth="1"/>
    <col min="51" max="51" width="10.109375" bestFit="1" customWidth="1"/>
    <col min="52" max="53" width="9.33203125" bestFit="1" customWidth="1"/>
    <col min="54" max="54" width="10.109375" bestFit="1" customWidth="1"/>
    <col min="55" max="55" width="9.33203125" bestFit="1" customWidth="1"/>
    <col min="56" max="60" width="10.109375" bestFit="1" customWidth="1"/>
    <col min="61" max="62" width="9.33203125" bestFit="1" customWidth="1"/>
    <col min="63" max="63" width="10.109375" bestFit="1" customWidth="1"/>
    <col min="64" max="65" width="9.33203125" bestFit="1" customWidth="1"/>
    <col min="66" max="66" width="10.109375" bestFit="1" customWidth="1"/>
    <col min="67" max="67" width="9.33203125" bestFit="1" customWidth="1"/>
    <col min="68" max="72" width="10.109375" bestFit="1" customWidth="1"/>
    <col min="73" max="74" width="9.33203125" bestFit="1" customWidth="1"/>
    <col min="75" max="75" width="10.109375" bestFit="1" customWidth="1"/>
    <col min="76" max="77" width="9.33203125" bestFit="1" customWidth="1"/>
    <col min="78" max="78" width="10.109375" bestFit="1" customWidth="1"/>
    <col min="79" max="79" width="9.33203125" bestFit="1" customWidth="1"/>
    <col min="80" max="84" width="10.109375" bestFit="1" customWidth="1"/>
    <col min="85" max="86" width="9.33203125" bestFit="1" customWidth="1"/>
    <col min="87" max="87" width="10.109375" bestFit="1" customWidth="1"/>
    <col min="88" max="89" width="9.33203125" bestFit="1" customWidth="1"/>
    <col min="90" max="90" width="10.109375" bestFit="1" customWidth="1"/>
    <col min="91" max="91" width="9.33203125" bestFit="1" customWidth="1"/>
    <col min="92" max="96" width="10.109375" bestFit="1" customWidth="1"/>
    <col min="97" max="98" width="9.33203125" bestFit="1" customWidth="1"/>
    <col min="99" max="99" width="10.109375" bestFit="1" customWidth="1"/>
    <col min="100" max="101" width="9.33203125" bestFit="1" customWidth="1"/>
    <col min="102" max="102" width="10.109375" bestFit="1" customWidth="1"/>
    <col min="103" max="103" width="9.33203125" bestFit="1" customWidth="1"/>
    <col min="104" max="108" width="10.109375" bestFit="1" customWidth="1"/>
    <col min="109" max="110" width="9.33203125" bestFit="1" customWidth="1"/>
    <col min="111" max="111" width="10.109375" bestFit="1" customWidth="1"/>
    <col min="112" max="113" width="9.33203125" bestFit="1" customWidth="1"/>
    <col min="114" max="114" width="10.109375" bestFit="1" customWidth="1"/>
    <col min="115" max="115" width="9.33203125" bestFit="1" customWidth="1"/>
    <col min="116" max="120" width="10.109375" bestFit="1" customWidth="1"/>
    <col min="121" max="122" width="9.33203125" bestFit="1" customWidth="1"/>
    <col min="123" max="123" width="10.109375" bestFit="1" customWidth="1"/>
    <col min="124" max="125" width="9.33203125" bestFit="1" customWidth="1"/>
    <col min="126" max="126" width="10.109375" bestFit="1" customWidth="1"/>
    <col min="127" max="127" width="9.33203125" bestFit="1" customWidth="1"/>
    <col min="128" max="132" width="10.109375" bestFit="1" customWidth="1"/>
    <col min="133" max="134" width="9.33203125" bestFit="1" customWidth="1"/>
    <col min="135" max="135" width="10.109375" bestFit="1" customWidth="1"/>
    <col min="136" max="137" width="9.33203125" bestFit="1" customWidth="1"/>
    <col min="138" max="138" width="10.109375" bestFit="1" customWidth="1"/>
    <col min="139" max="139" width="9.33203125" bestFit="1" customWidth="1"/>
    <col min="140" max="144" width="10.109375" bestFit="1" customWidth="1"/>
    <col min="145" max="146" width="9.33203125" bestFit="1" customWidth="1"/>
    <col min="147" max="147" width="10.109375" bestFit="1" customWidth="1"/>
    <col min="148" max="149" width="9.33203125" bestFit="1" customWidth="1"/>
    <col min="150" max="150" width="10.109375" bestFit="1" customWidth="1"/>
    <col min="151" max="151" width="9.33203125" bestFit="1" customWidth="1"/>
    <col min="152" max="156" width="10.109375" bestFit="1" customWidth="1"/>
    <col min="157" max="158" width="9.33203125" bestFit="1" customWidth="1"/>
    <col min="159" max="159" width="10.109375" bestFit="1" customWidth="1"/>
    <col min="160" max="161" width="9.33203125" bestFit="1" customWidth="1"/>
    <col min="162" max="162" width="10.109375" bestFit="1" customWidth="1"/>
    <col min="163" max="163" width="9.33203125" bestFit="1" customWidth="1"/>
    <col min="164" max="164" width="10.109375" bestFit="1" customWidth="1"/>
    <col min="165" max="175" width="9.33203125" bestFit="1" customWidth="1"/>
    <col min="176" max="176" width="10.109375" bestFit="1" customWidth="1"/>
    <col min="177" max="181" width="9.33203125" bestFit="1" customWidth="1"/>
    <col min="182" max="187" width="9.33203125" customWidth="1"/>
    <col min="188" max="188" width="10.109375" bestFit="1" customWidth="1"/>
    <col min="189" max="191" width="9.33203125" customWidth="1"/>
    <col min="192" max="192" width="10.6640625" bestFit="1" customWidth="1"/>
    <col min="193" max="193" width="6" customWidth="1"/>
  </cols>
  <sheetData>
    <row r="1" spans="1:193" x14ac:dyDescent="0.3">
      <c r="J1" s="28">
        <f>SUBTOTAL(9,J3:J92)</f>
        <v>20651.95</v>
      </c>
      <c r="K1" s="28">
        <f>SUBTOTAL(9,K3:K93)</f>
        <v>22943713.956730783</v>
      </c>
      <c r="L1" s="28">
        <f>SUBTOTAL(9,L3:L93)</f>
        <v>22964365.906730786</v>
      </c>
      <c r="M1" s="28"/>
      <c r="N1" s="28">
        <f>SUBTOTAL(9,N3:N92)</f>
        <v>22919271.768048096</v>
      </c>
      <c r="O1" s="28">
        <f>SUBTOTAL(9,O3:O92)</f>
        <v>20797616.440903429</v>
      </c>
      <c r="P1" s="28"/>
      <c r="Q1" s="28"/>
      <c r="R1" s="28"/>
      <c r="U1" s="132"/>
    </row>
    <row r="2" spans="1:193" x14ac:dyDescent="0.3">
      <c r="A2" s="12" t="s">
        <v>374</v>
      </c>
      <c r="B2" s="12" t="s">
        <v>375</v>
      </c>
      <c r="C2" s="12" t="s">
        <v>128</v>
      </c>
      <c r="D2" s="12" t="s">
        <v>360</v>
      </c>
      <c r="E2" s="12" t="s">
        <v>376</v>
      </c>
      <c r="F2" s="12" t="s">
        <v>131</v>
      </c>
      <c r="G2" s="12" t="s">
        <v>132</v>
      </c>
      <c r="H2" s="106" t="s">
        <v>377</v>
      </c>
      <c r="I2" s="12" t="s">
        <v>378</v>
      </c>
      <c r="J2" s="12" t="s">
        <v>123</v>
      </c>
      <c r="K2" s="12" t="s">
        <v>379</v>
      </c>
      <c r="L2" s="12" t="s">
        <v>92</v>
      </c>
      <c r="M2" s="12" t="s">
        <v>380</v>
      </c>
      <c r="N2" s="12" t="s">
        <v>381</v>
      </c>
      <c r="O2" s="106" t="s">
        <v>382</v>
      </c>
      <c r="P2" s="106" t="s">
        <v>383</v>
      </c>
      <c r="Q2" s="106" t="s">
        <v>384</v>
      </c>
      <c r="R2" s="106" t="s">
        <v>385</v>
      </c>
      <c r="S2" s="12" t="s">
        <v>386</v>
      </c>
      <c r="T2" s="12" t="s">
        <v>387</v>
      </c>
      <c r="U2" s="12" t="s">
        <v>388</v>
      </c>
      <c r="V2" s="12" t="s">
        <v>389</v>
      </c>
      <c r="W2" s="12" t="s">
        <v>390</v>
      </c>
      <c r="X2" s="12" t="s">
        <v>391</v>
      </c>
      <c r="Y2" s="12" t="s">
        <v>392</v>
      </c>
      <c r="Z2" s="12" t="s">
        <v>393</v>
      </c>
      <c r="AA2" s="12" t="s">
        <v>394</v>
      </c>
      <c r="AB2" s="12" t="s">
        <v>395</v>
      </c>
      <c r="AC2" s="12" t="s">
        <v>396</v>
      </c>
      <c r="AD2" s="12" t="s">
        <v>397</v>
      </c>
      <c r="AE2" s="12" t="s">
        <v>398</v>
      </c>
      <c r="AF2" s="12" t="s">
        <v>399</v>
      </c>
      <c r="AG2" s="12" t="s">
        <v>400</v>
      </c>
      <c r="AH2" s="12" t="s">
        <v>401</v>
      </c>
      <c r="AI2" s="12" t="s">
        <v>402</v>
      </c>
      <c r="AJ2" s="12" t="s">
        <v>403</v>
      </c>
      <c r="AK2" s="12" t="s">
        <v>404</v>
      </c>
      <c r="AL2" s="12" t="s">
        <v>405</v>
      </c>
      <c r="AM2" s="12" t="s">
        <v>406</v>
      </c>
      <c r="AN2" s="12" t="s">
        <v>407</v>
      </c>
      <c r="AO2" s="12" t="s">
        <v>408</v>
      </c>
      <c r="AP2" s="12" t="s">
        <v>409</v>
      </c>
      <c r="AQ2" s="12" t="s">
        <v>410</v>
      </c>
      <c r="AR2" s="12" t="s">
        <v>411</v>
      </c>
      <c r="AS2" s="12" t="s">
        <v>412</v>
      </c>
      <c r="AT2" s="12" t="s">
        <v>413</v>
      </c>
      <c r="AU2" s="12" t="s">
        <v>414</v>
      </c>
      <c r="AV2" s="12" t="s">
        <v>415</v>
      </c>
      <c r="AW2" s="12" t="s">
        <v>416</v>
      </c>
      <c r="AX2" s="12" t="s">
        <v>417</v>
      </c>
      <c r="AY2" s="12" t="s">
        <v>418</v>
      </c>
      <c r="AZ2" s="12" t="s">
        <v>419</v>
      </c>
      <c r="BA2" s="12" t="s">
        <v>420</v>
      </c>
      <c r="BB2" s="12" t="s">
        <v>421</v>
      </c>
      <c r="BC2" s="12" t="s">
        <v>422</v>
      </c>
      <c r="BD2" s="12" t="s">
        <v>423</v>
      </c>
      <c r="BE2" s="12" t="s">
        <v>424</v>
      </c>
      <c r="BF2" s="12" t="s">
        <v>425</v>
      </c>
      <c r="BG2" s="12" t="s">
        <v>426</v>
      </c>
      <c r="BH2" s="12" t="s">
        <v>427</v>
      </c>
      <c r="BI2" s="12" t="s">
        <v>428</v>
      </c>
      <c r="BJ2" s="12" t="s">
        <v>429</v>
      </c>
      <c r="BK2" s="12" t="s">
        <v>430</v>
      </c>
      <c r="BL2" s="12" t="s">
        <v>431</v>
      </c>
      <c r="BM2" s="12" t="s">
        <v>432</v>
      </c>
      <c r="BN2" s="12" t="s">
        <v>433</v>
      </c>
      <c r="BO2" s="12" t="s">
        <v>434</v>
      </c>
      <c r="BP2" s="12" t="s">
        <v>435</v>
      </c>
      <c r="BQ2" s="12" t="s">
        <v>436</v>
      </c>
      <c r="BR2" s="12" t="s">
        <v>437</v>
      </c>
      <c r="BS2" s="12" t="s">
        <v>438</v>
      </c>
      <c r="BT2" s="12" t="s">
        <v>439</v>
      </c>
      <c r="BU2" s="12" t="s">
        <v>440</v>
      </c>
      <c r="BV2" s="12" t="s">
        <v>441</v>
      </c>
      <c r="BW2" s="12" t="s">
        <v>442</v>
      </c>
      <c r="BX2" s="12" t="s">
        <v>443</v>
      </c>
      <c r="BY2" s="12" t="s">
        <v>444</v>
      </c>
      <c r="BZ2" s="12" t="s">
        <v>445</v>
      </c>
      <c r="CA2" s="12" t="s">
        <v>446</v>
      </c>
      <c r="CB2" s="12" t="s">
        <v>447</v>
      </c>
      <c r="CC2" s="12" t="s">
        <v>448</v>
      </c>
      <c r="CD2" s="12" t="s">
        <v>449</v>
      </c>
      <c r="CE2" s="12" t="s">
        <v>450</v>
      </c>
      <c r="CF2" s="12" t="s">
        <v>451</v>
      </c>
      <c r="CG2" s="12" t="s">
        <v>452</v>
      </c>
      <c r="CH2" s="12" t="s">
        <v>453</v>
      </c>
      <c r="CI2" s="12" t="s">
        <v>454</v>
      </c>
      <c r="CJ2" s="12" t="s">
        <v>455</v>
      </c>
      <c r="CK2" s="12" t="s">
        <v>456</v>
      </c>
      <c r="CL2" s="12" t="s">
        <v>457</v>
      </c>
      <c r="CM2" s="12" t="s">
        <v>458</v>
      </c>
      <c r="CN2" s="12" t="s">
        <v>459</v>
      </c>
      <c r="CO2" s="12" t="s">
        <v>460</v>
      </c>
      <c r="CP2" s="12" t="s">
        <v>461</v>
      </c>
      <c r="CQ2" s="12" t="s">
        <v>462</v>
      </c>
      <c r="CR2" s="12" t="s">
        <v>463</v>
      </c>
      <c r="CS2" s="12" t="s">
        <v>464</v>
      </c>
      <c r="CT2" s="12" t="s">
        <v>465</v>
      </c>
      <c r="CU2" s="12" t="s">
        <v>466</v>
      </c>
      <c r="CV2" s="12" t="s">
        <v>467</v>
      </c>
      <c r="CW2" s="12" t="s">
        <v>468</v>
      </c>
      <c r="CX2" s="12" t="s">
        <v>469</v>
      </c>
      <c r="CY2" s="12" t="s">
        <v>470</v>
      </c>
      <c r="CZ2" s="12" t="s">
        <v>471</v>
      </c>
      <c r="DA2" s="12" t="s">
        <v>472</v>
      </c>
      <c r="DB2" s="12" t="s">
        <v>473</v>
      </c>
      <c r="DC2" s="12" t="s">
        <v>474</v>
      </c>
      <c r="DD2" s="12" t="s">
        <v>475</v>
      </c>
      <c r="DE2" s="12" t="s">
        <v>476</v>
      </c>
      <c r="DF2" s="12" t="s">
        <v>477</v>
      </c>
      <c r="DG2" s="12" t="s">
        <v>478</v>
      </c>
      <c r="DH2" s="12" t="s">
        <v>479</v>
      </c>
      <c r="DI2" s="12" t="s">
        <v>480</v>
      </c>
      <c r="DJ2" s="12" t="s">
        <v>481</v>
      </c>
      <c r="DK2" s="12" t="s">
        <v>482</v>
      </c>
      <c r="DL2" s="12" t="s">
        <v>483</v>
      </c>
      <c r="DM2" s="12" t="s">
        <v>484</v>
      </c>
      <c r="DN2" s="12" t="s">
        <v>485</v>
      </c>
      <c r="DO2" s="12" t="s">
        <v>486</v>
      </c>
      <c r="DP2" s="12" t="s">
        <v>487</v>
      </c>
      <c r="DQ2" s="12" t="s">
        <v>488</v>
      </c>
      <c r="DR2" s="12" t="s">
        <v>489</v>
      </c>
      <c r="DS2" s="12" t="s">
        <v>490</v>
      </c>
      <c r="DT2" s="12" t="s">
        <v>491</v>
      </c>
      <c r="DU2" s="12" t="s">
        <v>492</v>
      </c>
      <c r="DV2" s="12" t="s">
        <v>493</v>
      </c>
      <c r="DW2" s="12" t="s">
        <v>494</v>
      </c>
      <c r="DX2" s="12" t="s">
        <v>495</v>
      </c>
      <c r="DY2" s="12" t="s">
        <v>496</v>
      </c>
      <c r="DZ2" s="12" t="s">
        <v>497</v>
      </c>
      <c r="EA2" s="12" t="s">
        <v>498</v>
      </c>
      <c r="EB2" s="12" t="s">
        <v>499</v>
      </c>
      <c r="EC2" s="12" t="s">
        <v>500</v>
      </c>
      <c r="ED2" s="12" t="s">
        <v>501</v>
      </c>
      <c r="EE2" s="12" t="s">
        <v>502</v>
      </c>
      <c r="EF2" s="12" t="s">
        <v>503</v>
      </c>
      <c r="EG2" s="12" t="s">
        <v>504</v>
      </c>
      <c r="EH2" s="12" t="s">
        <v>505</v>
      </c>
      <c r="EI2" s="12" t="s">
        <v>506</v>
      </c>
      <c r="EJ2" s="12" t="s">
        <v>507</v>
      </c>
      <c r="EK2" s="12" t="s">
        <v>508</v>
      </c>
      <c r="EL2" s="12" t="s">
        <v>509</v>
      </c>
      <c r="EM2" s="12" t="s">
        <v>510</v>
      </c>
      <c r="EN2" s="12" t="s">
        <v>511</v>
      </c>
      <c r="EO2" s="12" t="s">
        <v>512</v>
      </c>
      <c r="EP2" s="12" t="s">
        <v>513</v>
      </c>
      <c r="EQ2" s="12" t="s">
        <v>514</v>
      </c>
      <c r="ER2" s="12" t="s">
        <v>515</v>
      </c>
      <c r="ES2" s="12" t="s">
        <v>516</v>
      </c>
      <c r="ET2" s="12" t="s">
        <v>517</v>
      </c>
      <c r="EU2" s="12" t="s">
        <v>518</v>
      </c>
      <c r="EV2" s="12" t="s">
        <v>519</v>
      </c>
      <c r="EW2" s="12" t="s">
        <v>520</v>
      </c>
      <c r="EX2" s="12" t="s">
        <v>521</v>
      </c>
      <c r="EY2" s="12" t="s">
        <v>522</v>
      </c>
      <c r="EZ2" s="12" t="s">
        <v>523</v>
      </c>
      <c r="FA2" s="12" t="s">
        <v>524</v>
      </c>
      <c r="FB2" s="12" t="s">
        <v>525</v>
      </c>
      <c r="FC2" s="12" t="s">
        <v>526</v>
      </c>
      <c r="FD2" s="12" t="s">
        <v>527</v>
      </c>
      <c r="FE2" s="12" t="s">
        <v>528</v>
      </c>
      <c r="FF2" s="12" t="s">
        <v>529</v>
      </c>
      <c r="FG2" s="12" t="s">
        <v>530</v>
      </c>
      <c r="FH2" s="12" t="s">
        <v>531</v>
      </c>
      <c r="FI2" s="12" t="s">
        <v>532</v>
      </c>
      <c r="FJ2" s="12" t="s">
        <v>533</v>
      </c>
      <c r="FK2" s="12" t="s">
        <v>534</v>
      </c>
      <c r="FL2" s="12" t="s">
        <v>535</v>
      </c>
      <c r="FM2" s="12" t="s">
        <v>536</v>
      </c>
      <c r="FN2" s="12" t="s">
        <v>537</v>
      </c>
      <c r="FO2" s="12" t="s">
        <v>538</v>
      </c>
      <c r="FP2" s="12" t="s">
        <v>539</v>
      </c>
      <c r="FQ2" s="12" t="s">
        <v>540</v>
      </c>
      <c r="FR2" s="12" t="s">
        <v>541</v>
      </c>
      <c r="FS2" s="12" t="s">
        <v>542</v>
      </c>
      <c r="FT2" s="12" t="s">
        <v>543</v>
      </c>
      <c r="FU2" s="12" t="s">
        <v>544</v>
      </c>
      <c r="FV2" s="12" t="s">
        <v>545</v>
      </c>
      <c r="FW2" s="12" t="s">
        <v>546</v>
      </c>
      <c r="FX2" s="12" t="s">
        <v>547</v>
      </c>
      <c r="FY2" s="12" t="s">
        <v>548</v>
      </c>
      <c r="FZ2" s="143" t="s">
        <v>549</v>
      </c>
      <c r="GA2" s="143" t="s">
        <v>550</v>
      </c>
      <c r="GB2" s="143" t="s">
        <v>551</v>
      </c>
      <c r="GC2" s="143" t="s">
        <v>552</v>
      </c>
      <c r="GD2" s="143" t="s">
        <v>553</v>
      </c>
      <c r="GE2" s="143" t="s">
        <v>554</v>
      </c>
      <c r="GF2" s="143" t="s">
        <v>555</v>
      </c>
      <c r="GG2" s="143" t="s">
        <v>556</v>
      </c>
      <c r="GH2" s="143" t="s">
        <v>557</v>
      </c>
      <c r="GI2" s="143" t="s">
        <v>558</v>
      </c>
      <c r="GJ2" s="12" t="s">
        <v>369</v>
      </c>
      <c r="GK2" s="13"/>
    </row>
    <row r="3" spans="1:193" x14ac:dyDescent="0.3">
      <c r="A3" s="14">
        <v>135922</v>
      </c>
      <c r="B3" s="14">
        <f>VLOOKUP(A3,'[9]Fluxo por Unidade'!$G:$H,2,0)</f>
        <v>6494</v>
      </c>
      <c r="C3" s="14" t="s">
        <v>82</v>
      </c>
      <c r="D3" s="14" t="s">
        <v>315</v>
      </c>
      <c r="E3" s="15">
        <v>0.100339</v>
      </c>
      <c r="F3" s="14" t="s">
        <v>165</v>
      </c>
      <c r="G3" s="14" t="s">
        <v>166</v>
      </c>
      <c r="H3" s="14" t="str">
        <f>VLOOKUP(B3,Elegibilidade!A:I,9,0)</f>
        <v>Inelegível</v>
      </c>
      <c r="I3" s="16">
        <v>162</v>
      </c>
      <c r="J3" s="17">
        <f>SUMIFS(Inadimplência!Q:Q,Inadimplência!A:A,FluxoFuturo!B3)</f>
        <v>0</v>
      </c>
      <c r="K3" s="17">
        <f>NPV(0.8%,T3:GI3)</f>
        <v>362747.66645983775</v>
      </c>
      <c r="L3" s="17">
        <f t="shared" ref="L3:L34" si="0">J3+K3</f>
        <v>362747.66645983775</v>
      </c>
      <c r="M3" s="14" t="s">
        <v>168</v>
      </c>
      <c r="N3" s="17">
        <v>362747.66645983775</v>
      </c>
      <c r="O3" s="17">
        <f t="shared" ref="O3:O34" si="1">NPV((1+12%)^(1/12)-1,T3:FY3)</f>
        <v>330869.05107086775</v>
      </c>
      <c r="P3" s="17">
        <f>Vendas!$J$2</f>
        <v>886.38148057613409</v>
      </c>
      <c r="Q3" s="116">
        <f>VLOOKUP(B3,Vendas!A:F,6,0)</f>
        <v>413.88</v>
      </c>
      <c r="R3" s="17">
        <f t="shared" ref="R3:R34" si="2">P3*Q3</f>
        <v>366855.56718085037</v>
      </c>
      <c r="S3" s="18">
        <f t="shared" ref="S3:S34" si="3">O3/R3</f>
        <v>0.90190549270786402</v>
      </c>
      <c r="T3" s="17">
        <v>4445.92</v>
      </c>
      <c r="U3" s="17">
        <v>4445.92</v>
      </c>
      <c r="V3" s="17">
        <v>2835.06</v>
      </c>
      <c r="W3" s="17">
        <v>2835.06</v>
      </c>
      <c r="X3" s="17">
        <v>2835.06</v>
      </c>
      <c r="Y3" s="17">
        <v>2835.06</v>
      </c>
      <c r="Z3" s="17">
        <v>2835.06</v>
      </c>
      <c r="AA3" s="17">
        <v>2835.06</v>
      </c>
      <c r="AB3" s="17">
        <v>2835.06</v>
      </c>
      <c r="AC3" s="17">
        <v>2835.06</v>
      </c>
      <c r="AD3" s="17">
        <v>17805.66</v>
      </c>
      <c r="AE3" s="17">
        <v>2835.06</v>
      </c>
      <c r="AF3" s="17">
        <v>2835.06</v>
      </c>
      <c r="AG3" s="17">
        <v>2835.06</v>
      </c>
      <c r="AH3" s="17">
        <v>2835.06</v>
      </c>
      <c r="AI3" s="17">
        <v>2835.06</v>
      </c>
      <c r="AJ3" s="17">
        <v>2835.06</v>
      </c>
      <c r="AK3" s="17">
        <v>2835.06</v>
      </c>
      <c r="AL3" s="17">
        <v>2835.06</v>
      </c>
      <c r="AM3" s="17">
        <v>2835.06</v>
      </c>
      <c r="AN3" s="17">
        <v>2835.06</v>
      </c>
      <c r="AO3" s="17">
        <v>2835.06</v>
      </c>
      <c r="AP3" s="17">
        <v>17805.66</v>
      </c>
      <c r="AQ3" s="17">
        <v>2835.06</v>
      </c>
      <c r="AR3" s="17">
        <v>2835.06</v>
      </c>
      <c r="AS3" s="17">
        <v>2835.06</v>
      </c>
      <c r="AT3" s="17">
        <v>2835.06</v>
      </c>
      <c r="AU3" s="17">
        <v>2835.06</v>
      </c>
      <c r="AV3" s="17">
        <v>2835.06</v>
      </c>
      <c r="AW3" s="17">
        <v>2835.06</v>
      </c>
      <c r="AX3" s="17">
        <v>2835.06</v>
      </c>
      <c r="AY3" s="17">
        <v>2835.06</v>
      </c>
      <c r="AZ3" s="17">
        <v>2835.06</v>
      </c>
      <c r="BA3" s="17">
        <v>2835.06</v>
      </c>
      <c r="BB3" s="17">
        <v>17805.66</v>
      </c>
      <c r="BC3" s="17">
        <v>2835.06</v>
      </c>
      <c r="BD3" s="17">
        <v>2835.06</v>
      </c>
      <c r="BE3" s="17">
        <v>2835.06</v>
      </c>
      <c r="BF3" s="17">
        <v>2835.06</v>
      </c>
      <c r="BG3" s="17">
        <v>2835.06</v>
      </c>
      <c r="BH3" s="17">
        <v>2835.06</v>
      </c>
      <c r="BI3" s="17">
        <v>2835.06</v>
      </c>
      <c r="BJ3" s="17">
        <v>2835.06</v>
      </c>
      <c r="BK3" s="17">
        <v>2835.06</v>
      </c>
      <c r="BL3" s="17">
        <v>2835.06</v>
      </c>
      <c r="BM3" s="17">
        <v>2835.06</v>
      </c>
      <c r="BN3" s="17">
        <v>17805.66</v>
      </c>
      <c r="BO3" s="17">
        <v>2835.06</v>
      </c>
      <c r="BP3" s="17">
        <v>2835.06</v>
      </c>
      <c r="BQ3" s="17">
        <v>2835.06</v>
      </c>
      <c r="BR3" s="17">
        <v>2835.06</v>
      </c>
      <c r="BS3" s="17">
        <v>2835.06</v>
      </c>
      <c r="BT3" s="17">
        <v>2835.06</v>
      </c>
      <c r="BU3" s="17">
        <v>2835.06</v>
      </c>
      <c r="BV3" s="17">
        <v>2835.06</v>
      </c>
      <c r="BW3" s="17">
        <v>2835.06</v>
      </c>
      <c r="BX3" s="17">
        <v>2835.06</v>
      </c>
      <c r="BY3" s="17">
        <v>2835.06</v>
      </c>
      <c r="BZ3" s="17">
        <v>17805.66</v>
      </c>
      <c r="CA3" s="17">
        <v>2835.06</v>
      </c>
      <c r="CB3" s="17">
        <v>2835.06</v>
      </c>
      <c r="CC3" s="17">
        <v>2835.06</v>
      </c>
      <c r="CD3" s="17">
        <v>2835.06</v>
      </c>
      <c r="CE3" s="17">
        <v>2835.06</v>
      </c>
      <c r="CF3" s="17">
        <v>2835.06</v>
      </c>
      <c r="CG3" s="17">
        <v>2835.06</v>
      </c>
      <c r="CH3" s="17">
        <v>2835.06</v>
      </c>
      <c r="CI3" s="17">
        <v>2835.06</v>
      </c>
      <c r="CJ3" s="17">
        <v>2835.06</v>
      </c>
      <c r="CK3" s="17">
        <v>2835.06</v>
      </c>
      <c r="CL3" s="17">
        <v>17805.66</v>
      </c>
      <c r="CM3" s="17">
        <v>2835.06</v>
      </c>
      <c r="CN3" s="17">
        <v>2835.06</v>
      </c>
      <c r="CO3" s="17">
        <v>2835.06</v>
      </c>
      <c r="CP3" s="17">
        <v>2835.06</v>
      </c>
      <c r="CQ3" s="17">
        <v>2835.06</v>
      </c>
      <c r="CR3" s="17">
        <v>2835.06</v>
      </c>
      <c r="CS3" s="17">
        <v>2835.06</v>
      </c>
      <c r="CT3" s="17">
        <v>2835.06</v>
      </c>
      <c r="CU3" s="17">
        <v>2835.06</v>
      </c>
      <c r="CV3" s="17">
        <v>2835.06</v>
      </c>
      <c r="CW3" s="17">
        <v>2835.06</v>
      </c>
      <c r="CX3" s="17">
        <v>17805.66</v>
      </c>
      <c r="CY3" s="17">
        <v>2835.06</v>
      </c>
      <c r="CZ3" s="17">
        <v>2835.06</v>
      </c>
      <c r="DA3" s="17">
        <v>2835.06</v>
      </c>
      <c r="DB3" s="17">
        <v>2835.06</v>
      </c>
      <c r="DC3" s="17">
        <v>2835.06</v>
      </c>
      <c r="DD3" s="17">
        <v>2835.06</v>
      </c>
      <c r="DE3" s="17">
        <v>2835.06</v>
      </c>
      <c r="DF3" s="17">
        <v>2835.06</v>
      </c>
      <c r="DG3" s="17">
        <v>2835.06</v>
      </c>
      <c r="DH3" s="17">
        <v>2835.06</v>
      </c>
      <c r="DI3" s="17">
        <v>2835.06</v>
      </c>
      <c r="DJ3" s="17">
        <v>17805.66</v>
      </c>
      <c r="DK3" s="17">
        <v>2835.06</v>
      </c>
      <c r="DL3" s="17">
        <v>2835.06</v>
      </c>
      <c r="DM3" s="17">
        <v>2835.06</v>
      </c>
      <c r="DN3" s="17">
        <v>2835.06</v>
      </c>
      <c r="DO3" s="17">
        <v>2835.06</v>
      </c>
      <c r="DP3" s="17">
        <v>2835.06</v>
      </c>
      <c r="DQ3" s="17">
        <v>2835.06</v>
      </c>
      <c r="DR3" s="17">
        <v>2835.06</v>
      </c>
      <c r="DS3" s="17">
        <v>2835.06</v>
      </c>
      <c r="DT3" s="17">
        <v>2835.06</v>
      </c>
      <c r="DU3" s="17">
        <v>2835.06</v>
      </c>
      <c r="DV3" s="17">
        <v>17805.66</v>
      </c>
      <c r="DW3" s="17">
        <v>2835.06</v>
      </c>
      <c r="DX3" s="17">
        <v>2835.06</v>
      </c>
      <c r="DY3" s="17">
        <v>2835.06</v>
      </c>
      <c r="DZ3" s="17">
        <v>2835.06</v>
      </c>
      <c r="EA3" s="17">
        <v>2835.06</v>
      </c>
      <c r="EB3" s="17">
        <v>2835.06</v>
      </c>
      <c r="EC3" s="17">
        <v>2835.06</v>
      </c>
      <c r="ED3" s="17">
        <v>2835.06</v>
      </c>
      <c r="EE3" s="17">
        <v>2835.06</v>
      </c>
      <c r="EF3" s="17">
        <v>2835.06</v>
      </c>
      <c r="EG3" s="17">
        <v>2835.06</v>
      </c>
      <c r="EH3" s="17">
        <v>17805.66</v>
      </c>
      <c r="EI3" s="17">
        <v>2835.06</v>
      </c>
      <c r="EJ3" s="17">
        <v>2835.06</v>
      </c>
      <c r="EK3" s="17">
        <v>2835.06</v>
      </c>
      <c r="EL3" s="17">
        <v>2835.06</v>
      </c>
      <c r="EM3" s="17">
        <v>2835.06</v>
      </c>
      <c r="EN3" s="17">
        <v>2835.06</v>
      </c>
      <c r="EO3" s="17">
        <v>2835.06</v>
      </c>
      <c r="EP3" s="17">
        <v>2835.06</v>
      </c>
      <c r="EQ3" s="17">
        <v>2835.06</v>
      </c>
      <c r="ER3" s="17">
        <v>2835.06</v>
      </c>
      <c r="ES3" s="17">
        <v>2835.06</v>
      </c>
      <c r="ET3" s="17">
        <v>17805.66</v>
      </c>
      <c r="EU3" s="17">
        <v>2835.06</v>
      </c>
      <c r="EV3" s="17">
        <v>2835.06</v>
      </c>
      <c r="EW3" s="17">
        <v>2835.06</v>
      </c>
      <c r="EX3" s="17">
        <v>2835.06</v>
      </c>
      <c r="EY3" s="17">
        <v>2835.06</v>
      </c>
      <c r="EZ3" s="17">
        <v>2835.06</v>
      </c>
      <c r="FA3" s="17">
        <v>2835.06</v>
      </c>
      <c r="FB3" s="17">
        <v>2835.06</v>
      </c>
      <c r="FC3" s="17">
        <v>2835.06</v>
      </c>
      <c r="FD3" s="17">
        <v>2835.06</v>
      </c>
      <c r="FE3" s="17">
        <v>2835.06</v>
      </c>
      <c r="FF3" s="17">
        <v>17805.650000000001</v>
      </c>
      <c r="FG3" s="17">
        <v>2835.06</v>
      </c>
      <c r="FH3" s="17">
        <v>2835.06</v>
      </c>
      <c r="FI3" s="17">
        <v>2835.06</v>
      </c>
      <c r="FJ3" s="17">
        <v>2835.06</v>
      </c>
      <c r="FK3" s="17">
        <v>2835.06</v>
      </c>
      <c r="FL3" s="17">
        <v>2835.06</v>
      </c>
      <c r="FM3" s="17">
        <v>2835.06</v>
      </c>
      <c r="FN3" s="17">
        <v>2835.06</v>
      </c>
      <c r="FO3" s="17">
        <v>2835.06</v>
      </c>
      <c r="FP3" s="17">
        <v>2835.06</v>
      </c>
      <c r="FQ3" s="17">
        <v>2835.06</v>
      </c>
      <c r="FR3" s="17">
        <v>2835.06</v>
      </c>
      <c r="FS3" s="17">
        <v>2835.06</v>
      </c>
      <c r="FT3" s="17">
        <v>2835.06</v>
      </c>
      <c r="FU3" s="17">
        <v>2835.06</v>
      </c>
      <c r="FV3" s="17">
        <v>2835.06</v>
      </c>
      <c r="FW3" s="17">
        <v>2835.06</v>
      </c>
      <c r="FX3" s="17">
        <v>2835.06</v>
      </c>
      <c r="FY3" s="17">
        <v>2834.61</v>
      </c>
      <c r="FZ3" s="14">
        <v>0</v>
      </c>
      <c r="GA3" s="14">
        <v>0</v>
      </c>
      <c r="GB3" s="14">
        <v>0</v>
      </c>
      <c r="GC3" s="14">
        <v>0</v>
      </c>
      <c r="GD3" s="14">
        <v>0</v>
      </c>
      <c r="GE3" s="14">
        <v>0</v>
      </c>
      <c r="GF3" s="14">
        <v>0</v>
      </c>
      <c r="GG3" s="14">
        <v>0</v>
      </c>
      <c r="GH3" s="14">
        <v>0</v>
      </c>
      <c r="GI3" s="14">
        <v>0</v>
      </c>
      <c r="GJ3" s="14">
        <v>135922</v>
      </c>
      <c r="GK3" s="13"/>
    </row>
    <row r="4" spans="1:193" x14ac:dyDescent="0.3">
      <c r="A4" s="14">
        <v>135688</v>
      </c>
      <c r="B4" s="14">
        <f>VLOOKUP(A4,'[9]Fluxo por Unidade'!$G:$H,2,0)</f>
        <v>6451</v>
      </c>
      <c r="C4" s="14" t="s">
        <v>83</v>
      </c>
      <c r="D4" s="14" t="s">
        <v>293</v>
      </c>
      <c r="E4" s="15">
        <v>0.1003</v>
      </c>
      <c r="F4" s="14" t="s">
        <v>165</v>
      </c>
      <c r="G4" s="14" t="s">
        <v>166</v>
      </c>
      <c r="H4" s="14" t="str">
        <f>VLOOKUP(B4,Elegibilidade!A:I,9,0)</f>
        <v>Elegível</v>
      </c>
      <c r="I4" s="16">
        <v>156</v>
      </c>
      <c r="J4" s="17">
        <f>SUMIFS(Inadimplência!Q:Q,Inadimplência!A:A,FluxoFuturo!B4)</f>
        <v>0</v>
      </c>
      <c r="K4" s="17">
        <f t="shared" ref="K4:K34" si="4">NPV(0.8%,T4:GI4)</f>
        <v>357253.73765532742</v>
      </c>
      <c r="L4" s="17">
        <f t="shared" si="0"/>
        <v>357253.73765532742</v>
      </c>
      <c r="M4" s="14" t="s">
        <v>168</v>
      </c>
      <c r="N4" s="17">
        <v>357253.73765532742</v>
      </c>
      <c r="O4" s="17">
        <f t="shared" si="1"/>
        <v>326318.4856695729</v>
      </c>
      <c r="P4" s="17">
        <f>Vendas!$J$2</f>
        <v>886.38148057613409</v>
      </c>
      <c r="Q4" s="116">
        <f>VLOOKUP(B4,Vendas!A:F,6,0)</f>
        <v>408.49</v>
      </c>
      <c r="R4" s="17">
        <f t="shared" si="2"/>
        <v>362077.97100054502</v>
      </c>
      <c r="S4" s="18">
        <f t="shared" si="3"/>
        <v>0.90123816361388553</v>
      </c>
      <c r="T4" s="17">
        <v>4016.95</v>
      </c>
      <c r="U4" s="17">
        <v>4016.95</v>
      </c>
      <c r="V4" s="17">
        <v>4016.95</v>
      </c>
      <c r="W4" s="17">
        <v>4016.95</v>
      </c>
      <c r="X4" s="17">
        <v>4016.95</v>
      </c>
      <c r="Y4" s="17">
        <v>4016.95</v>
      </c>
      <c r="Z4" s="17">
        <v>4016.95</v>
      </c>
      <c r="AA4" s="17">
        <v>4016.95</v>
      </c>
      <c r="AB4" s="17">
        <v>4016.95</v>
      </c>
      <c r="AC4" s="17">
        <v>4016.95</v>
      </c>
      <c r="AD4" s="17">
        <v>4016.95</v>
      </c>
      <c r="AE4" s="17">
        <v>4016.95</v>
      </c>
      <c r="AF4" s="17">
        <v>4016.95</v>
      </c>
      <c r="AG4" s="17">
        <v>4016.95</v>
      </c>
      <c r="AH4" s="17">
        <v>4016.95</v>
      </c>
      <c r="AI4" s="17">
        <v>4016.95</v>
      </c>
      <c r="AJ4" s="17">
        <v>4016.95</v>
      </c>
      <c r="AK4" s="17">
        <v>4016.95</v>
      </c>
      <c r="AL4" s="17">
        <v>4016.95</v>
      </c>
      <c r="AM4" s="17">
        <v>4016.95</v>
      </c>
      <c r="AN4" s="17">
        <v>4016.95</v>
      </c>
      <c r="AO4" s="17">
        <v>4016.95</v>
      </c>
      <c r="AP4" s="17">
        <v>4016.95</v>
      </c>
      <c r="AQ4" s="17">
        <v>4016.95</v>
      </c>
      <c r="AR4" s="17">
        <v>4016.95</v>
      </c>
      <c r="AS4" s="17">
        <v>4016.95</v>
      </c>
      <c r="AT4" s="17">
        <v>4016.95</v>
      </c>
      <c r="AU4" s="17">
        <v>4016.95</v>
      </c>
      <c r="AV4" s="17">
        <v>4016.95</v>
      </c>
      <c r="AW4" s="17">
        <v>4016.95</v>
      </c>
      <c r="AX4" s="17">
        <v>4016.95</v>
      </c>
      <c r="AY4" s="17">
        <v>4016.95</v>
      </c>
      <c r="AZ4" s="17">
        <v>4016.95</v>
      </c>
      <c r="BA4" s="17">
        <v>4016.95</v>
      </c>
      <c r="BB4" s="17">
        <v>4016.95</v>
      </c>
      <c r="BC4" s="17">
        <v>4016.95</v>
      </c>
      <c r="BD4" s="17">
        <v>4016.95</v>
      </c>
      <c r="BE4" s="17">
        <v>4016.95</v>
      </c>
      <c r="BF4" s="17">
        <v>4016.95</v>
      </c>
      <c r="BG4" s="17">
        <v>4016.95</v>
      </c>
      <c r="BH4" s="17">
        <v>4016.95</v>
      </c>
      <c r="BI4" s="17">
        <v>4016.95</v>
      </c>
      <c r="BJ4" s="17">
        <v>4016.95</v>
      </c>
      <c r="BK4" s="17">
        <v>4016.95</v>
      </c>
      <c r="BL4" s="17">
        <v>4016.95</v>
      </c>
      <c r="BM4" s="17">
        <v>4016.95</v>
      </c>
      <c r="BN4" s="17">
        <v>4016.95</v>
      </c>
      <c r="BO4" s="17">
        <v>4016.95</v>
      </c>
      <c r="BP4" s="17">
        <v>4016.95</v>
      </c>
      <c r="BQ4" s="17">
        <v>4016.95</v>
      </c>
      <c r="BR4" s="17">
        <v>4016.95</v>
      </c>
      <c r="BS4" s="17">
        <v>4016.95</v>
      </c>
      <c r="BT4" s="17">
        <v>4016.95</v>
      </c>
      <c r="BU4" s="17">
        <v>4016.95</v>
      </c>
      <c r="BV4" s="17">
        <v>4016.95</v>
      </c>
      <c r="BW4" s="17">
        <v>4016.95</v>
      </c>
      <c r="BX4" s="17">
        <v>4016.95</v>
      </c>
      <c r="BY4" s="17">
        <v>4016.95</v>
      </c>
      <c r="BZ4" s="17">
        <v>4016.95</v>
      </c>
      <c r="CA4" s="17">
        <v>4016.95</v>
      </c>
      <c r="CB4" s="17">
        <v>4016.95</v>
      </c>
      <c r="CC4" s="17">
        <v>4016.95</v>
      </c>
      <c r="CD4" s="17">
        <v>4016.95</v>
      </c>
      <c r="CE4" s="17">
        <v>4016.95</v>
      </c>
      <c r="CF4" s="17">
        <v>4016.95</v>
      </c>
      <c r="CG4" s="17">
        <v>4016.95</v>
      </c>
      <c r="CH4" s="17">
        <v>4016.95</v>
      </c>
      <c r="CI4" s="17">
        <v>4016.95</v>
      </c>
      <c r="CJ4" s="17">
        <v>4016.95</v>
      </c>
      <c r="CK4" s="17">
        <v>4016.95</v>
      </c>
      <c r="CL4" s="17">
        <v>4016.95</v>
      </c>
      <c r="CM4" s="17">
        <v>4016.95</v>
      </c>
      <c r="CN4" s="17">
        <v>4016.95</v>
      </c>
      <c r="CO4" s="17">
        <v>4016.95</v>
      </c>
      <c r="CP4" s="17">
        <v>4016.95</v>
      </c>
      <c r="CQ4" s="17">
        <v>4016.95</v>
      </c>
      <c r="CR4" s="17">
        <v>4016.95</v>
      </c>
      <c r="CS4" s="17">
        <v>4016.95</v>
      </c>
      <c r="CT4" s="17">
        <v>4016.95</v>
      </c>
      <c r="CU4" s="17">
        <v>4016.95</v>
      </c>
      <c r="CV4" s="17">
        <v>4016.95</v>
      </c>
      <c r="CW4" s="17">
        <v>4016.95</v>
      </c>
      <c r="CX4" s="17">
        <v>4016.95</v>
      </c>
      <c r="CY4" s="17">
        <v>4016.95</v>
      </c>
      <c r="CZ4" s="17">
        <v>4016.95</v>
      </c>
      <c r="DA4" s="17">
        <v>4016.95</v>
      </c>
      <c r="DB4" s="17">
        <v>4016.95</v>
      </c>
      <c r="DC4" s="17">
        <v>4016.95</v>
      </c>
      <c r="DD4" s="17">
        <v>4016.95</v>
      </c>
      <c r="DE4" s="17">
        <v>4016.95</v>
      </c>
      <c r="DF4" s="17">
        <v>4016.95</v>
      </c>
      <c r="DG4" s="17">
        <v>4016.95</v>
      </c>
      <c r="DH4" s="17">
        <v>4016.95</v>
      </c>
      <c r="DI4" s="17">
        <v>4016.95</v>
      </c>
      <c r="DJ4" s="17">
        <v>4016.95</v>
      </c>
      <c r="DK4" s="17">
        <v>4016.95</v>
      </c>
      <c r="DL4" s="17">
        <v>4016.95</v>
      </c>
      <c r="DM4" s="17">
        <v>4016.95</v>
      </c>
      <c r="DN4" s="17">
        <v>4016.95</v>
      </c>
      <c r="DO4" s="17">
        <v>4016.95</v>
      </c>
      <c r="DP4" s="17">
        <v>4016.95</v>
      </c>
      <c r="DQ4" s="17">
        <v>4016.95</v>
      </c>
      <c r="DR4" s="17">
        <v>4016.95</v>
      </c>
      <c r="DS4" s="17">
        <v>4016.95</v>
      </c>
      <c r="DT4" s="17">
        <v>4016.95</v>
      </c>
      <c r="DU4" s="17">
        <v>4016.95</v>
      </c>
      <c r="DV4" s="17">
        <v>4016.95</v>
      </c>
      <c r="DW4" s="17">
        <v>4016.95</v>
      </c>
      <c r="DX4" s="17">
        <v>4016.95</v>
      </c>
      <c r="DY4" s="17">
        <v>4016.95</v>
      </c>
      <c r="DZ4" s="17">
        <v>4016.95</v>
      </c>
      <c r="EA4" s="17">
        <v>4016.95</v>
      </c>
      <c r="EB4" s="17">
        <v>4016.95</v>
      </c>
      <c r="EC4" s="17">
        <v>4016.95</v>
      </c>
      <c r="ED4" s="17">
        <v>4016.95</v>
      </c>
      <c r="EE4" s="17">
        <v>4016.95</v>
      </c>
      <c r="EF4" s="17">
        <v>4016.95</v>
      </c>
      <c r="EG4" s="17">
        <v>4016.95</v>
      </c>
      <c r="EH4" s="17">
        <v>4016.95</v>
      </c>
      <c r="EI4" s="17">
        <v>4016.95</v>
      </c>
      <c r="EJ4" s="17">
        <v>4016.95</v>
      </c>
      <c r="EK4" s="17">
        <v>4016.95</v>
      </c>
      <c r="EL4" s="17">
        <v>4016.95</v>
      </c>
      <c r="EM4" s="17">
        <v>4016.95</v>
      </c>
      <c r="EN4" s="17">
        <v>4016.95</v>
      </c>
      <c r="EO4" s="17">
        <v>4016.95</v>
      </c>
      <c r="EP4" s="17">
        <v>4016.95</v>
      </c>
      <c r="EQ4" s="17">
        <v>4016.95</v>
      </c>
      <c r="ER4" s="17">
        <v>4016.95</v>
      </c>
      <c r="ES4" s="17">
        <v>4016.95</v>
      </c>
      <c r="ET4" s="17">
        <v>4016.95</v>
      </c>
      <c r="EU4" s="17">
        <v>4016.95</v>
      </c>
      <c r="EV4" s="17">
        <v>4016.95</v>
      </c>
      <c r="EW4" s="17">
        <v>4016.95</v>
      </c>
      <c r="EX4" s="17">
        <v>4016.95</v>
      </c>
      <c r="EY4" s="17">
        <v>4016.95</v>
      </c>
      <c r="EZ4" s="17">
        <v>4016.95</v>
      </c>
      <c r="FA4" s="17">
        <v>4016.95</v>
      </c>
      <c r="FB4" s="17">
        <v>4016.95</v>
      </c>
      <c r="FC4" s="17">
        <v>4016.95</v>
      </c>
      <c r="FD4" s="17">
        <v>4016.95</v>
      </c>
      <c r="FE4" s="17">
        <v>4016.95</v>
      </c>
      <c r="FF4" s="17">
        <v>4016.95</v>
      </c>
      <c r="FG4" s="17">
        <v>4016.95</v>
      </c>
      <c r="FH4" s="17">
        <v>4016.95</v>
      </c>
      <c r="FI4" s="17">
        <v>4016.95</v>
      </c>
      <c r="FJ4" s="17">
        <v>4016.95</v>
      </c>
      <c r="FK4" s="17">
        <v>4016.95</v>
      </c>
      <c r="FL4" s="17">
        <v>4016.95</v>
      </c>
      <c r="FM4" s="17">
        <v>4016.95</v>
      </c>
      <c r="FN4" s="17">
        <v>4016.95</v>
      </c>
      <c r="FO4" s="17">
        <v>4016.95</v>
      </c>
      <c r="FP4" s="17">
        <v>4016.95</v>
      </c>
      <c r="FQ4" s="17">
        <v>4016.95</v>
      </c>
      <c r="FR4" s="17">
        <v>4016.95</v>
      </c>
      <c r="FS4" s="17">
        <v>4016.86</v>
      </c>
      <c r="FT4" s="14">
        <v>0</v>
      </c>
      <c r="FU4" s="14">
        <v>0</v>
      </c>
      <c r="FV4" s="14">
        <v>0</v>
      </c>
      <c r="FW4" s="14">
        <v>0</v>
      </c>
      <c r="FX4" s="14">
        <v>0</v>
      </c>
      <c r="FY4" s="14">
        <v>0</v>
      </c>
      <c r="FZ4" s="14">
        <v>0</v>
      </c>
      <c r="GA4" s="14">
        <v>0</v>
      </c>
      <c r="GB4" s="14">
        <v>0</v>
      </c>
      <c r="GC4" s="14">
        <v>0</v>
      </c>
      <c r="GD4" s="14">
        <v>0</v>
      </c>
      <c r="GE4" s="14">
        <v>0</v>
      </c>
      <c r="GF4" s="14">
        <v>0</v>
      </c>
      <c r="GG4" s="14">
        <v>0</v>
      </c>
      <c r="GH4" s="14">
        <v>0</v>
      </c>
      <c r="GI4" s="14">
        <v>0</v>
      </c>
      <c r="GJ4" s="14">
        <v>135688</v>
      </c>
      <c r="GK4" s="13"/>
    </row>
    <row r="5" spans="1:193" x14ac:dyDescent="0.3">
      <c r="A5" s="14">
        <v>135667</v>
      </c>
      <c r="B5" s="14">
        <f>VLOOKUP(A5,'[9]Fluxo por Unidade'!$G:$H,2,0)</f>
        <v>6402</v>
      </c>
      <c r="C5" s="14" t="s">
        <v>84</v>
      </c>
      <c r="D5" s="14" t="s">
        <v>245</v>
      </c>
      <c r="E5" s="15">
        <v>0.1003</v>
      </c>
      <c r="F5" s="14" t="s">
        <v>165</v>
      </c>
      <c r="G5" s="14" t="s">
        <v>166</v>
      </c>
      <c r="H5" s="14" t="str">
        <f>VLOOKUP(B5,Elegibilidade!A:I,9,0)</f>
        <v>Elegível</v>
      </c>
      <c r="I5" s="16">
        <v>151</v>
      </c>
      <c r="J5" s="17">
        <f>SUMIFS(Inadimplência!Q:Q,Inadimplência!A:A,FluxoFuturo!B5)</f>
        <v>0</v>
      </c>
      <c r="K5" s="17">
        <f t="shared" si="4"/>
        <v>346392.97165513068</v>
      </c>
      <c r="L5" s="17">
        <f t="shared" si="0"/>
        <v>346392.97165513068</v>
      </c>
      <c r="M5" s="14" t="s">
        <v>168</v>
      </c>
      <c r="N5" s="17">
        <v>346392.97165513068</v>
      </c>
      <c r="O5" s="17">
        <f t="shared" si="1"/>
        <v>317075.55709654087</v>
      </c>
      <c r="P5" s="17">
        <f>Vendas!$J$2</f>
        <v>886.38148057613409</v>
      </c>
      <c r="Q5" s="116">
        <f>VLOOKUP(B5,Vendas!A:F,6,0)</f>
        <v>460.99</v>
      </c>
      <c r="R5" s="17">
        <f t="shared" si="2"/>
        <v>408612.99873079208</v>
      </c>
      <c r="S5" s="18">
        <f t="shared" si="3"/>
        <v>0.77598010362230507</v>
      </c>
      <c r="T5" s="17">
        <v>3960.1</v>
      </c>
      <c r="U5" s="17">
        <v>3960.1</v>
      </c>
      <c r="V5" s="17">
        <v>3960.1</v>
      </c>
      <c r="W5" s="17">
        <v>3960.1</v>
      </c>
      <c r="X5" s="17">
        <v>3960.1</v>
      </c>
      <c r="Y5" s="17">
        <v>3960.1</v>
      </c>
      <c r="Z5" s="17">
        <v>3960.1</v>
      </c>
      <c r="AA5" s="17">
        <v>3960.1</v>
      </c>
      <c r="AB5" s="17">
        <v>3960.1</v>
      </c>
      <c r="AC5" s="17">
        <v>3960.1</v>
      </c>
      <c r="AD5" s="17">
        <v>3960.1</v>
      </c>
      <c r="AE5" s="17">
        <v>3960.1</v>
      </c>
      <c r="AF5" s="17">
        <v>3960.1</v>
      </c>
      <c r="AG5" s="17">
        <v>3960.1</v>
      </c>
      <c r="AH5" s="17">
        <v>3960.1</v>
      </c>
      <c r="AI5" s="17">
        <v>3960.1</v>
      </c>
      <c r="AJ5" s="17">
        <v>3960.1</v>
      </c>
      <c r="AK5" s="17">
        <v>3960.1</v>
      </c>
      <c r="AL5" s="17">
        <v>3960.1</v>
      </c>
      <c r="AM5" s="17">
        <v>3960.1</v>
      </c>
      <c r="AN5" s="17">
        <v>3960.1</v>
      </c>
      <c r="AO5" s="17">
        <v>3960.1</v>
      </c>
      <c r="AP5" s="17">
        <v>3960.1</v>
      </c>
      <c r="AQ5" s="17">
        <v>3960.1</v>
      </c>
      <c r="AR5" s="17">
        <v>3960.1</v>
      </c>
      <c r="AS5" s="17">
        <v>3960.1</v>
      </c>
      <c r="AT5" s="17">
        <v>3960.1</v>
      </c>
      <c r="AU5" s="17">
        <v>3960.1</v>
      </c>
      <c r="AV5" s="17">
        <v>3960.1</v>
      </c>
      <c r="AW5" s="17">
        <v>3960.1</v>
      </c>
      <c r="AX5" s="17">
        <v>3960.1</v>
      </c>
      <c r="AY5" s="17">
        <v>3960.1</v>
      </c>
      <c r="AZ5" s="17">
        <v>3960.1</v>
      </c>
      <c r="BA5" s="17">
        <v>3960.1</v>
      </c>
      <c r="BB5" s="17">
        <v>3960.1</v>
      </c>
      <c r="BC5" s="17">
        <v>3960.1</v>
      </c>
      <c r="BD5" s="17">
        <v>3960.1</v>
      </c>
      <c r="BE5" s="17">
        <v>3960.1</v>
      </c>
      <c r="BF5" s="17">
        <v>3960.1</v>
      </c>
      <c r="BG5" s="17">
        <v>3960.1</v>
      </c>
      <c r="BH5" s="17">
        <v>3960.1</v>
      </c>
      <c r="BI5" s="17">
        <v>3960.1</v>
      </c>
      <c r="BJ5" s="17">
        <v>3960.1</v>
      </c>
      <c r="BK5" s="17">
        <v>3960.1</v>
      </c>
      <c r="BL5" s="17">
        <v>3960.1</v>
      </c>
      <c r="BM5" s="17">
        <v>3960.1</v>
      </c>
      <c r="BN5" s="17">
        <v>3960.1</v>
      </c>
      <c r="BO5" s="17">
        <v>3960.1</v>
      </c>
      <c r="BP5" s="17">
        <v>3960.1</v>
      </c>
      <c r="BQ5" s="17">
        <v>3960.1</v>
      </c>
      <c r="BR5" s="17">
        <v>3960.1</v>
      </c>
      <c r="BS5" s="17">
        <v>3960.1</v>
      </c>
      <c r="BT5" s="17">
        <v>3960.1</v>
      </c>
      <c r="BU5" s="17">
        <v>3960.1</v>
      </c>
      <c r="BV5" s="17">
        <v>3960.1</v>
      </c>
      <c r="BW5" s="17">
        <v>3960.1</v>
      </c>
      <c r="BX5" s="17">
        <v>3960.1</v>
      </c>
      <c r="BY5" s="17">
        <v>3960.1</v>
      </c>
      <c r="BZ5" s="17">
        <v>3960.1</v>
      </c>
      <c r="CA5" s="17">
        <v>3960.1</v>
      </c>
      <c r="CB5" s="17">
        <v>3960.1</v>
      </c>
      <c r="CC5" s="17">
        <v>3960.1</v>
      </c>
      <c r="CD5" s="17">
        <v>3960.1</v>
      </c>
      <c r="CE5" s="17">
        <v>3960.1</v>
      </c>
      <c r="CF5" s="17">
        <v>3960.1</v>
      </c>
      <c r="CG5" s="17">
        <v>3960.1</v>
      </c>
      <c r="CH5" s="17">
        <v>3960.1</v>
      </c>
      <c r="CI5" s="17">
        <v>3960.1</v>
      </c>
      <c r="CJ5" s="17">
        <v>3960.1</v>
      </c>
      <c r="CK5" s="17">
        <v>3960.1</v>
      </c>
      <c r="CL5" s="17">
        <v>3960.1</v>
      </c>
      <c r="CM5" s="17">
        <v>3960.1</v>
      </c>
      <c r="CN5" s="17">
        <v>3960.1</v>
      </c>
      <c r="CO5" s="17">
        <v>3960.1</v>
      </c>
      <c r="CP5" s="17">
        <v>3960.1</v>
      </c>
      <c r="CQ5" s="17">
        <v>3960.1</v>
      </c>
      <c r="CR5" s="17">
        <v>3960.1</v>
      </c>
      <c r="CS5" s="17">
        <v>3960.1</v>
      </c>
      <c r="CT5" s="17">
        <v>3960.1</v>
      </c>
      <c r="CU5" s="17">
        <v>3960.1</v>
      </c>
      <c r="CV5" s="17">
        <v>3960.1</v>
      </c>
      <c r="CW5" s="17">
        <v>3960.1</v>
      </c>
      <c r="CX5" s="17">
        <v>3960.1</v>
      </c>
      <c r="CY5" s="17">
        <v>3960.1</v>
      </c>
      <c r="CZ5" s="17">
        <v>3960.1</v>
      </c>
      <c r="DA5" s="17">
        <v>3960.1</v>
      </c>
      <c r="DB5" s="17">
        <v>3960.1</v>
      </c>
      <c r="DC5" s="17">
        <v>3960.1</v>
      </c>
      <c r="DD5" s="17">
        <v>3960.1</v>
      </c>
      <c r="DE5" s="17">
        <v>3960.1</v>
      </c>
      <c r="DF5" s="17">
        <v>3960.1</v>
      </c>
      <c r="DG5" s="17">
        <v>3960.1</v>
      </c>
      <c r="DH5" s="17">
        <v>3960.1</v>
      </c>
      <c r="DI5" s="17">
        <v>3960.1</v>
      </c>
      <c r="DJ5" s="17">
        <v>3960.1</v>
      </c>
      <c r="DK5" s="17">
        <v>3960.1</v>
      </c>
      <c r="DL5" s="17">
        <v>3960.1</v>
      </c>
      <c r="DM5" s="17">
        <v>3960.1</v>
      </c>
      <c r="DN5" s="17">
        <v>3960.1</v>
      </c>
      <c r="DO5" s="17">
        <v>3960.1</v>
      </c>
      <c r="DP5" s="17">
        <v>3960.1</v>
      </c>
      <c r="DQ5" s="17">
        <v>3960.1</v>
      </c>
      <c r="DR5" s="17">
        <v>3960.1</v>
      </c>
      <c r="DS5" s="17">
        <v>3960.1</v>
      </c>
      <c r="DT5" s="17">
        <v>3960.1</v>
      </c>
      <c r="DU5" s="17">
        <v>3960.1</v>
      </c>
      <c r="DV5" s="17">
        <v>3960.1</v>
      </c>
      <c r="DW5" s="17">
        <v>3960.1</v>
      </c>
      <c r="DX5" s="17">
        <v>3960.1</v>
      </c>
      <c r="DY5" s="17">
        <v>3960.1</v>
      </c>
      <c r="DZ5" s="17">
        <v>3960.1</v>
      </c>
      <c r="EA5" s="17">
        <v>3960.1</v>
      </c>
      <c r="EB5" s="17">
        <v>3960.1</v>
      </c>
      <c r="EC5" s="17">
        <v>3960.1</v>
      </c>
      <c r="ED5" s="17">
        <v>3960.1</v>
      </c>
      <c r="EE5" s="17">
        <v>3960.1</v>
      </c>
      <c r="EF5" s="17">
        <v>3960.1</v>
      </c>
      <c r="EG5" s="17">
        <v>3960.1</v>
      </c>
      <c r="EH5" s="17">
        <v>3960.1</v>
      </c>
      <c r="EI5" s="17">
        <v>3960.1</v>
      </c>
      <c r="EJ5" s="17">
        <v>3960.1</v>
      </c>
      <c r="EK5" s="17">
        <v>3960.1</v>
      </c>
      <c r="EL5" s="17">
        <v>3960.1</v>
      </c>
      <c r="EM5" s="17">
        <v>3960.1</v>
      </c>
      <c r="EN5" s="17">
        <v>3960.1</v>
      </c>
      <c r="EO5" s="17">
        <v>3960.1</v>
      </c>
      <c r="EP5" s="17">
        <v>3960.1</v>
      </c>
      <c r="EQ5" s="17">
        <v>3960.1</v>
      </c>
      <c r="ER5" s="17">
        <v>3960.1</v>
      </c>
      <c r="ES5" s="17">
        <v>3960.1</v>
      </c>
      <c r="ET5" s="17">
        <v>3960.1</v>
      </c>
      <c r="EU5" s="17">
        <v>3960.1</v>
      </c>
      <c r="EV5" s="17">
        <v>3960.1</v>
      </c>
      <c r="EW5" s="17">
        <v>3960.1</v>
      </c>
      <c r="EX5" s="17">
        <v>3960.1</v>
      </c>
      <c r="EY5" s="17">
        <v>3960.1</v>
      </c>
      <c r="EZ5" s="17">
        <v>3960.1</v>
      </c>
      <c r="FA5" s="17">
        <v>3960.1</v>
      </c>
      <c r="FB5" s="17">
        <v>3960.1</v>
      </c>
      <c r="FC5" s="17">
        <v>3960.1</v>
      </c>
      <c r="FD5" s="17">
        <v>3960.1</v>
      </c>
      <c r="FE5" s="17">
        <v>3960.1</v>
      </c>
      <c r="FF5" s="17">
        <v>3960.1</v>
      </c>
      <c r="FG5" s="17">
        <v>3960.1</v>
      </c>
      <c r="FH5" s="17">
        <v>3960.1</v>
      </c>
      <c r="FI5" s="17">
        <v>3960.1</v>
      </c>
      <c r="FJ5" s="17">
        <v>3960.1</v>
      </c>
      <c r="FK5" s="17">
        <v>3960.1</v>
      </c>
      <c r="FL5" s="17">
        <v>3960.1</v>
      </c>
      <c r="FM5" s="17">
        <v>3960.1</v>
      </c>
      <c r="FN5" s="17">
        <v>3960.03</v>
      </c>
      <c r="FO5" s="14">
        <v>0</v>
      </c>
      <c r="FP5" s="14">
        <v>0</v>
      </c>
      <c r="FQ5" s="14">
        <v>0</v>
      </c>
      <c r="FR5" s="14">
        <v>0</v>
      </c>
      <c r="FS5" s="14">
        <v>0</v>
      </c>
      <c r="FT5" s="14">
        <v>0</v>
      </c>
      <c r="FU5" s="14">
        <v>0</v>
      </c>
      <c r="FV5" s="14">
        <v>0</v>
      </c>
      <c r="FW5" s="14">
        <v>0</v>
      </c>
      <c r="FX5" s="14">
        <v>0</v>
      </c>
      <c r="FY5" s="14">
        <v>0</v>
      </c>
      <c r="FZ5" s="14">
        <v>0</v>
      </c>
      <c r="GA5" s="14">
        <v>0</v>
      </c>
      <c r="GB5" s="14">
        <v>0</v>
      </c>
      <c r="GC5" s="14">
        <v>0</v>
      </c>
      <c r="GD5" s="14">
        <v>0</v>
      </c>
      <c r="GE5" s="14">
        <v>0</v>
      </c>
      <c r="GF5" s="14">
        <v>0</v>
      </c>
      <c r="GG5" s="14">
        <v>0</v>
      </c>
      <c r="GH5" s="14">
        <v>0</v>
      </c>
      <c r="GI5" s="14">
        <v>0</v>
      </c>
      <c r="GJ5" s="14">
        <v>135667</v>
      </c>
      <c r="GK5" s="13"/>
    </row>
    <row r="6" spans="1:193" x14ac:dyDescent="0.3">
      <c r="A6" s="14">
        <v>135924</v>
      </c>
      <c r="B6" s="14">
        <f>VLOOKUP(A6,'[9]Fluxo por Unidade'!$G:$H,2,0)</f>
        <v>6498</v>
      </c>
      <c r="C6" s="14" t="s">
        <v>85</v>
      </c>
      <c r="D6" s="14" t="s">
        <v>317</v>
      </c>
      <c r="E6" s="15">
        <v>0.100339</v>
      </c>
      <c r="F6" s="14" t="s">
        <v>165</v>
      </c>
      <c r="G6" s="14" t="s">
        <v>166</v>
      </c>
      <c r="H6" s="14" t="str">
        <f>VLOOKUP(B6,Elegibilidade!A:I,9,0)</f>
        <v>Inelegível</v>
      </c>
      <c r="I6" s="16">
        <v>162</v>
      </c>
      <c r="J6" s="17">
        <f>SUMIFS(Inadimplência!Q:Q,Inadimplência!A:A,FluxoFuturo!B6)</f>
        <v>0</v>
      </c>
      <c r="K6" s="17">
        <f t="shared" si="4"/>
        <v>332490.23691970331</v>
      </c>
      <c r="L6" s="17">
        <f t="shared" si="0"/>
        <v>332490.23691970331</v>
      </c>
      <c r="M6" s="14" t="s">
        <v>168</v>
      </c>
      <c r="N6" s="17">
        <v>332490.23691970331</v>
      </c>
      <c r="O6" s="17">
        <f t="shared" si="1"/>
        <v>303270.6651561422</v>
      </c>
      <c r="P6" s="17">
        <f>Vendas!$J$2</f>
        <v>886.38148057613409</v>
      </c>
      <c r="Q6" s="116">
        <f>VLOOKUP(B6,Vendas!A:F,6,0)</f>
        <v>360.39</v>
      </c>
      <c r="R6" s="17">
        <f t="shared" si="2"/>
        <v>319443.02178483293</v>
      </c>
      <c r="S6" s="18">
        <f t="shared" si="3"/>
        <v>0.94937326682445444</v>
      </c>
      <c r="T6" s="17">
        <v>4075.08</v>
      </c>
      <c r="U6" s="17">
        <v>4075.07</v>
      </c>
      <c r="V6" s="17">
        <v>2598.58</v>
      </c>
      <c r="W6" s="17">
        <v>2598.58</v>
      </c>
      <c r="X6" s="17">
        <v>2598.58</v>
      </c>
      <c r="Y6" s="17">
        <v>2598.58</v>
      </c>
      <c r="Z6" s="17">
        <v>2598.58</v>
      </c>
      <c r="AA6" s="17">
        <v>2598.58</v>
      </c>
      <c r="AB6" s="17">
        <v>2598.58</v>
      </c>
      <c r="AC6" s="17">
        <v>2598.58</v>
      </c>
      <c r="AD6" s="17">
        <v>16320.48</v>
      </c>
      <c r="AE6" s="17">
        <v>2598.58</v>
      </c>
      <c r="AF6" s="17">
        <v>2598.58</v>
      </c>
      <c r="AG6" s="17">
        <v>2598.58</v>
      </c>
      <c r="AH6" s="17">
        <v>2598.58</v>
      </c>
      <c r="AI6" s="17">
        <v>2598.58</v>
      </c>
      <c r="AJ6" s="17">
        <v>2598.58</v>
      </c>
      <c r="AK6" s="17">
        <v>2598.58</v>
      </c>
      <c r="AL6" s="17">
        <v>2598.58</v>
      </c>
      <c r="AM6" s="17">
        <v>2598.58</v>
      </c>
      <c r="AN6" s="17">
        <v>2598.58</v>
      </c>
      <c r="AO6" s="17">
        <v>2598.58</v>
      </c>
      <c r="AP6" s="17">
        <v>16320.48</v>
      </c>
      <c r="AQ6" s="17">
        <v>2598.58</v>
      </c>
      <c r="AR6" s="17">
        <v>2598.58</v>
      </c>
      <c r="AS6" s="17">
        <v>2598.58</v>
      </c>
      <c r="AT6" s="17">
        <v>2598.58</v>
      </c>
      <c r="AU6" s="17">
        <v>2598.58</v>
      </c>
      <c r="AV6" s="17">
        <v>2598.58</v>
      </c>
      <c r="AW6" s="17">
        <v>2598.58</v>
      </c>
      <c r="AX6" s="17">
        <v>2598.58</v>
      </c>
      <c r="AY6" s="17">
        <v>2598.58</v>
      </c>
      <c r="AZ6" s="17">
        <v>2598.58</v>
      </c>
      <c r="BA6" s="17">
        <v>2598.58</v>
      </c>
      <c r="BB6" s="17">
        <v>16320.48</v>
      </c>
      <c r="BC6" s="17">
        <v>2598.58</v>
      </c>
      <c r="BD6" s="17">
        <v>2598.58</v>
      </c>
      <c r="BE6" s="17">
        <v>2598.58</v>
      </c>
      <c r="BF6" s="17">
        <v>2598.58</v>
      </c>
      <c r="BG6" s="17">
        <v>2598.58</v>
      </c>
      <c r="BH6" s="17">
        <v>2598.58</v>
      </c>
      <c r="BI6" s="17">
        <v>2598.58</v>
      </c>
      <c r="BJ6" s="17">
        <v>2598.58</v>
      </c>
      <c r="BK6" s="17">
        <v>2598.58</v>
      </c>
      <c r="BL6" s="17">
        <v>2598.58</v>
      </c>
      <c r="BM6" s="17">
        <v>2598.58</v>
      </c>
      <c r="BN6" s="17">
        <v>16320.48</v>
      </c>
      <c r="BO6" s="17">
        <v>2598.58</v>
      </c>
      <c r="BP6" s="17">
        <v>2598.58</v>
      </c>
      <c r="BQ6" s="17">
        <v>2598.58</v>
      </c>
      <c r="BR6" s="17">
        <v>2598.58</v>
      </c>
      <c r="BS6" s="17">
        <v>2598.58</v>
      </c>
      <c r="BT6" s="17">
        <v>2598.58</v>
      </c>
      <c r="BU6" s="17">
        <v>2598.58</v>
      </c>
      <c r="BV6" s="17">
        <v>2598.58</v>
      </c>
      <c r="BW6" s="17">
        <v>2598.58</v>
      </c>
      <c r="BX6" s="17">
        <v>2598.58</v>
      </c>
      <c r="BY6" s="17">
        <v>2598.58</v>
      </c>
      <c r="BZ6" s="17">
        <v>16320.48</v>
      </c>
      <c r="CA6" s="17">
        <v>2598.58</v>
      </c>
      <c r="CB6" s="17">
        <v>2598.58</v>
      </c>
      <c r="CC6" s="17">
        <v>2598.58</v>
      </c>
      <c r="CD6" s="17">
        <v>2598.58</v>
      </c>
      <c r="CE6" s="17">
        <v>2598.58</v>
      </c>
      <c r="CF6" s="17">
        <v>2598.58</v>
      </c>
      <c r="CG6" s="17">
        <v>2598.58</v>
      </c>
      <c r="CH6" s="17">
        <v>2598.58</v>
      </c>
      <c r="CI6" s="17">
        <v>2598.58</v>
      </c>
      <c r="CJ6" s="17">
        <v>2598.58</v>
      </c>
      <c r="CK6" s="17">
        <v>2598.58</v>
      </c>
      <c r="CL6" s="17">
        <v>16320.48</v>
      </c>
      <c r="CM6" s="17">
        <v>2598.58</v>
      </c>
      <c r="CN6" s="17">
        <v>2598.58</v>
      </c>
      <c r="CO6" s="17">
        <v>2598.58</v>
      </c>
      <c r="CP6" s="17">
        <v>2598.58</v>
      </c>
      <c r="CQ6" s="17">
        <v>2598.58</v>
      </c>
      <c r="CR6" s="17">
        <v>2598.58</v>
      </c>
      <c r="CS6" s="17">
        <v>2598.58</v>
      </c>
      <c r="CT6" s="17">
        <v>2598.58</v>
      </c>
      <c r="CU6" s="17">
        <v>2598.58</v>
      </c>
      <c r="CV6" s="17">
        <v>2598.58</v>
      </c>
      <c r="CW6" s="17">
        <v>2598.58</v>
      </c>
      <c r="CX6" s="17">
        <v>16320.48</v>
      </c>
      <c r="CY6" s="17">
        <v>2598.58</v>
      </c>
      <c r="CZ6" s="17">
        <v>2598.58</v>
      </c>
      <c r="DA6" s="17">
        <v>2598.58</v>
      </c>
      <c r="DB6" s="17">
        <v>2598.58</v>
      </c>
      <c r="DC6" s="17">
        <v>2598.58</v>
      </c>
      <c r="DD6" s="17">
        <v>2598.58</v>
      </c>
      <c r="DE6" s="17">
        <v>2598.58</v>
      </c>
      <c r="DF6" s="17">
        <v>2598.58</v>
      </c>
      <c r="DG6" s="17">
        <v>2598.58</v>
      </c>
      <c r="DH6" s="17">
        <v>2598.58</v>
      </c>
      <c r="DI6" s="17">
        <v>2598.58</v>
      </c>
      <c r="DJ6" s="17">
        <v>16320.48</v>
      </c>
      <c r="DK6" s="17">
        <v>2598.58</v>
      </c>
      <c r="DL6" s="17">
        <v>2598.58</v>
      </c>
      <c r="DM6" s="17">
        <v>2598.58</v>
      </c>
      <c r="DN6" s="17">
        <v>2598.58</v>
      </c>
      <c r="DO6" s="17">
        <v>2598.58</v>
      </c>
      <c r="DP6" s="17">
        <v>2598.58</v>
      </c>
      <c r="DQ6" s="17">
        <v>2598.58</v>
      </c>
      <c r="DR6" s="17">
        <v>2598.58</v>
      </c>
      <c r="DS6" s="17">
        <v>2598.58</v>
      </c>
      <c r="DT6" s="17">
        <v>2598.58</v>
      </c>
      <c r="DU6" s="17">
        <v>2598.58</v>
      </c>
      <c r="DV6" s="17">
        <v>16320.48</v>
      </c>
      <c r="DW6" s="17">
        <v>2598.58</v>
      </c>
      <c r="DX6" s="17">
        <v>2598.58</v>
      </c>
      <c r="DY6" s="17">
        <v>2598.58</v>
      </c>
      <c r="DZ6" s="17">
        <v>2598.58</v>
      </c>
      <c r="EA6" s="17">
        <v>2598.58</v>
      </c>
      <c r="EB6" s="17">
        <v>2598.58</v>
      </c>
      <c r="EC6" s="17">
        <v>2598.58</v>
      </c>
      <c r="ED6" s="17">
        <v>2598.58</v>
      </c>
      <c r="EE6" s="17">
        <v>2598.58</v>
      </c>
      <c r="EF6" s="17">
        <v>2598.58</v>
      </c>
      <c r="EG6" s="17">
        <v>2598.58</v>
      </c>
      <c r="EH6" s="17">
        <v>16320.48</v>
      </c>
      <c r="EI6" s="17">
        <v>2598.58</v>
      </c>
      <c r="EJ6" s="17">
        <v>2598.58</v>
      </c>
      <c r="EK6" s="17">
        <v>2598.58</v>
      </c>
      <c r="EL6" s="17">
        <v>2598.58</v>
      </c>
      <c r="EM6" s="17">
        <v>2598.58</v>
      </c>
      <c r="EN6" s="17">
        <v>2598.58</v>
      </c>
      <c r="EO6" s="17">
        <v>2598.58</v>
      </c>
      <c r="EP6" s="17">
        <v>2598.58</v>
      </c>
      <c r="EQ6" s="17">
        <v>2598.58</v>
      </c>
      <c r="ER6" s="17">
        <v>2598.58</v>
      </c>
      <c r="ES6" s="17">
        <v>2598.58</v>
      </c>
      <c r="ET6" s="17">
        <v>16320.48</v>
      </c>
      <c r="EU6" s="17">
        <v>2598.58</v>
      </c>
      <c r="EV6" s="17">
        <v>2598.58</v>
      </c>
      <c r="EW6" s="17">
        <v>2598.58</v>
      </c>
      <c r="EX6" s="17">
        <v>2598.58</v>
      </c>
      <c r="EY6" s="17">
        <v>2598.58</v>
      </c>
      <c r="EZ6" s="17">
        <v>2598.58</v>
      </c>
      <c r="FA6" s="17">
        <v>2598.58</v>
      </c>
      <c r="FB6" s="17">
        <v>2598.58</v>
      </c>
      <c r="FC6" s="17">
        <v>2598.58</v>
      </c>
      <c r="FD6" s="17">
        <v>2598.58</v>
      </c>
      <c r="FE6" s="17">
        <v>2598.58</v>
      </c>
      <c r="FF6" s="17">
        <v>16320.44</v>
      </c>
      <c r="FG6" s="17">
        <v>2598.58</v>
      </c>
      <c r="FH6" s="17">
        <v>2598.58</v>
      </c>
      <c r="FI6" s="17">
        <v>2598.58</v>
      </c>
      <c r="FJ6" s="17">
        <v>2598.58</v>
      </c>
      <c r="FK6" s="17">
        <v>2598.58</v>
      </c>
      <c r="FL6" s="17">
        <v>2598.58</v>
      </c>
      <c r="FM6" s="17">
        <v>2598.58</v>
      </c>
      <c r="FN6" s="17">
        <v>2598.58</v>
      </c>
      <c r="FO6" s="17">
        <v>2598.58</v>
      </c>
      <c r="FP6" s="17">
        <v>2598.58</v>
      </c>
      <c r="FQ6" s="17">
        <v>2598.58</v>
      </c>
      <c r="FR6" s="17">
        <v>2598.58</v>
      </c>
      <c r="FS6" s="17">
        <v>2598.58</v>
      </c>
      <c r="FT6" s="17">
        <v>2598.58</v>
      </c>
      <c r="FU6" s="17">
        <v>2598.58</v>
      </c>
      <c r="FV6" s="17">
        <v>2598.58</v>
      </c>
      <c r="FW6" s="17">
        <v>2598.58</v>
      </c>
      <c r="FX6" s="17">
        <v>2598.58</v>
      </c>
      <c r="FY6" s="17">
        <v>2598.4499999999998</v>
      </c>
      <c r="FZ6" s="14">
        <v>0</v>
      </c>
      <c r="GA6" s="14">
        <v>0</v>
      </c>
      <c r="GB6" s="14">
        <v>0</v>
      </c>
      <c r="GC6" s="14">
        <v>0</v>
      </c>
      <c r="GD6" s="14">
        <v>0</v>
      </c>
      <c r="GE6" s="14">
        <v>0</v>
      </c>
      <c r="GF6" s="14">
        <v>0</v>
      </c>
      <c r="GG6" s="14">
        <v>0</v>
      </c>
      <c r="GH6" s="14">
        <v>0</v>
      </c>
      <c r="GI6" s="14">
        <v>0</v>
      </c>
      <c r="GJ6" s="14">
        <v>135924</v>
      </c>
      <c r="GK6" s="13"/>
    </row>
    <row r="7" spans="1:193" x14ac:dyDescent="0.3">
      <c r="A7" s="14">
        <v>135654</v>
      </c>
      <c r="B7" s="14">
        <f>VLOOKUP(A7,'[9]Fluxo por Unidade'!$G:$H,2,0)</f>
        <v>6379</v>
      </c>
      <c r="C7" s="14" t="s">
        <v>86</v>
      </c>
      <c r="D7" s="14" t="s">
        <v>215</v>
      </c>
      <c r="E7" s="15">
        <v>0.1003</v>
      </c>
      <c r="F7" s="14" t="s">
        <v>165</v>
      </c>
      <c r="G7" s="14" t="s">
        <v>166</v>
      </c>
      <c r="H7" s="14" t="str">
        <f>VLOOKUP(B7,Elegibilidade!A:I,9,0)</f>
        <v>Elegível</v>
      </c>
      <c r="I7" s="16">
        <v>146</v>
      </c>
      <c r="J7" s="17">
        <f>SUMIFS(Inadimplência!Q:Q,Inadimplência!A:A,FluxoFuturo!B7)</f>
        <v>0</v>
      </c>
      <c r="K7" s="17">
        <f t="shared" si="4"/>
        <v>332212.44419432449</v>
      </c>
      <c r="L7" s="17">
        <f t="shared" si="0"/>
        <v>332212.44419432449</v>
      </c>
      <c r="M7" s="14" t="s">
        <v>168</v>
      </c>
      <c r="N7" s="17">
        <v>332212.44419432449</v>
      </c>
      <c r="O7" s="17">
        <f t="shared" si="1"/>
        <v>304760.00914245722</v>
      </c>
      <c r="P7" s="17">
        <f>Vendas!$J$2</f>
        <v>886.38148057613409</v>
      </c>
      <c r="Q7" s="116">
        <f>VLOOKUP(B7,Vendas!A:F,6,0)</f>
        <v>453.7</v>
      </c>
      <c r="R7" s="17">
        <f t="shared" si="2"/>
        <v>402151.27773739205</v>
      </c>
      <c r="S7" s="18">
        <f t="shared" si="3"/>
        <v>0.75782429651129424</v>
      </c>
      <c r="T7" s="17">
        <v>3865.39</v>
      </c>
      <c r="U7" s="17">
        <v>3865.39</v>
      </c>
      <c r="V7" s="17">
        <v>3865.39</v>
      </c>
      <c r="W7" s="17">
        <v>3865.39</v>
      </c>
      <c r="X7" s="17">
        <v>3865.39</v>
      </c>
      <c r="Y7" s="17">
        <v>3865.39</v>
      </c>
      <c r="Z7" s="17">
        <v>3865.39</v>
      </c>
      <c r="AA7" s="17">
        <v>3865.39</v>
      </c>
      <c r="AB7" s="17">
        <v>3865.39</v>
      </c>
      <c r="AC7" s="17">
        <v>3865.39</v>
      </c>
      <c r="AD7" s="17">
        <v>3865.39</v>
      </c>
      <c r="AE7" s="17">
        <v>3865.39</v>
      </c>
      <c r="AF7" s="17">
        <v>3865.39</v>
      </c>
      <c r="AG7" s="17">
        <v>3865.39</v>
      </c>
      <c r="AH7" s="17">
        <v>3865.39</v>
      </c>
      <c r="AI7" s="17">
        <v>3865.39</v>
      </c>
      <c r="AJ7" s="17">
        <v>3865.39</v>
      </c>
      <c r="AK7" s="17">
        <v>3865.39</v>
      </c>
      <c r="AL7" s="17">
        <v>3865.39</v>
      </c>
      <c r="AM7" s="17">
        <v>3865.39</v>
      </c>
      <c r="AN7" s="17">
        <v>3865.39</v>
      </c>
      <c r="AO7" s="17">
        <v>3865.39</v>
      </c>
      <c r="AP7" s="17">
        <v>3865.39</v>
      </c>
      <c r="AQ7" s="17">
        <v>3865.39</v>
      </c>
      <c r="AR7" s="17">
        <v>3865.39</v>
      </c>
      <c r="AS7" s="17">
        <v>3865.39</v>
      </c>
      <c r="AT7" s="17">
        <v>3865.39</v>
      </c>
      <c r="AU7" s="17">
        <v>3865.39</v>
      </c>
      <c r="AV7" s="17">
        <v>3865.39</v>
      </c>
      <c r="AW7" s="17">
        <v>3865.39</v>
      </c>
      <c r="AX7" s="17">
        <v>3865.39</v>
      </c>
      <c r="AY7" s="17">
        <v>3865.39</v>
      </c>
      <c r="AZ7" s="17">
        <v>3865.39</v>
      </c>
      <c r="BA7" s="17">
        <v>3865.39</v>
      </c>
      <c r="BB7" s="17">
        <v>3865.39</v>
      </c>
      <c r="BC7" s="17">
        <v>3865.39</v>
      </c>
      <c r="BD7" s="17">
        <v>3865.39</v>
      </c>
      <c r="BE7" s="17">
        <v>3865.39</v>
      </c>
      <c r="BF7" s="17">
        <v>3865.39</v>
      </c>
      <c r="BG7" s="17">
        <v>3865.39</v>
      </c>
      <c r="BH7" s="17">
        <v>3865.39</v>
      </c>
      <c r="BI7" s="17">
        <v>3865.39</v>
      </c>
      <c r="BJ7" s="17">
        <v>3865.39</v>
      </c>
      <c r="BK7" s="17">
        <v>3865.39</v>
      </c>
      <c r="BL7" s="17">
        <v>3865.39</v>
      </c>
      <c r="BM7" s="17">
        <v>3865.39</v>
      </c>
      <c r="BN7" s="17">
        <v>3865.39</v>
      </c>
      <c r="BO7" s="17">
        <v>3865.39</v>
      </c>
      <c r="BP7" s="17">
        <v>3865.39</v>
      </c>
      <c r="BQ7" s="17">
        <v>3865.39</v>
      </c>
      <c r="BR7" s="17">
        <v>3865.39</v>
      </c>
      <c r="BS7" s="17">
        <v>3865.39</v>
      </c>
      <c r="BT7" s="17">
        <v>3865.39</v>
      </c>
      <c r="BU7" s="17">
        <v>3865.39</v>
      </c>
      <c r="BV7" s="17">
        <v>3865.39</v>
      </c>
      <c r="BW7" s="17">
        <v>3865.39</v>
      </c>
      <c r="BX7" s="17">
        <v>3865.39</v>
      </c>
      <c r="BY7" s="17">
        <v>3865.39</v>
      </c>
      <c r="BZ7" s="17">
        <v>3865.39</v>
      </c>
      <c r="CA7" s="17">
        <v>3865.39</v>
      </c>
      <c r="CB7" s="17">
        <v>3865.39</v>
      </c>
      <c r="CC7" s="17">
        <v>3865.39</v>
      </c>
      <c r="CD7" s="17">
        <v>3865.39</v>
      </c>
      <c r="CE7" s="17">
        <v>3865.39</v>
      </c>
      <c r="CF7" s="17">
        <v>3865.39</v>
      </c>
      <c r="CG7" s="17">
        <v>3865.39</v>
      </c>
      <c r="CH7" s="17">
        <v>3865.39</v>
      </c>
      <c r="CI7" s="17">
        <v>3865.39</v>
      </c>
      <c r="CJ7" s="17">
        <v>3865.39</v>
      </c>
      <c r="CK7" s="17">
        <v>3865.39</v>
      </c>
      <c r="CL7" s="17">
        <v>3865.39</v>
      </c>
      <c r="CM7" s="17">
        <v>3865.39</v>
      </c>
      <c r="CN7" s="17">
        <v>3865.39</v>
      </c>
      <c r="CO7" s="17">
        <v>3865.39</v>
      </c>
      <c r="CP7" s="17">
        <v>3865.39</v>
      </c>
      <c r="CQ7" s="17">
        <v>3865.39</v>
      </c>
      <c r="CR7" s="17">
        <v>3865.39</v>
      </c>
      <c r="CS7" s="17">
        <v>3865.39</v>
      </c>
      <c r="CT7" s="17">
        <v>3865.39</v>
      </c>
      <c r="CU7" s="17">
        <v>3865.39</v>
      </c>
      <c r="CV7" s="17">
        <v>3865.39</v>
      </c>
      <c r="CW7" s="17">
        <v>3865.39</v>
      </c>
      <c r="CX7" s="17">
        <v>3865.39</v>
      </c>
      <c r="CY7" s="17">
        <v>3865.39</v>
      </c>
      <c r="CZ7" s="17">
        <v>3865.39</v>
      </c>
      <c r="DA7" s="17">
        <v>3865.39</v>
      </c>
      <c r="DB7" s="17">
        <v>3865.39</v>
      </c>
      <c r="DC7" s="17">
        <v>3865.39</v>
      </c>
      <c r="DD7" s="17">
        <v>3865.39</v>
      </c>
      <c r="DE7" s="17">
        <v>3865.39</v>
      </c>
      <c r="DF7" s="17">
        <v>3865.39</v>
      </c>
      <c r="DG7" s="17">
        <v>3865.39</v>
      </c>
      <c r="DH7" s="17">
        <v>3865.39</v>
      </c>
      <c r="DI7" s="17">
        <v>3865.39</v>
      </c>
      <c r="DJ7" s="17">
        <v>3865.39</v>
      </c>
      <c r="DK7" s="17">
        <v>3865.39</v>
      </c>
      <c r="DL7" s="17">
        <v>3865.39</v>
      </c>
      <c r="DM7" s="17">
        <v>3865.39</v>
      </c>
      <c r="DN7" s="17">
        <v>3865.39</v>
      </c>
      <c r="DO7" s="17">
        <v>3865.39</v>
      </c>
      <c r="DP7" s="17">
        <v>3865.39</v>
      </c>
      <c r="DQ7" s="17">
        <v>3865.39</v>
      </c>
      <c r="DR7" s="17">
        <v>3865.39</v>
      </c>
      <c r="DS7" s="17">
        <v>3865.39</v>
      </c>
      <c r="DT7" s="17">
        <v>3865.39</v>
      </c>
      <c r="DU7" s="17">
        <v>3865.39</v>
      </c>
      <c r="DV7" s="17">
        <v>3865.39</v>
      </c>
      <c r="DW7" s="17">
        <v>3865.39</v>
      </c>
      <c r="DX7" s="17">
        <v>3865.39</v>
      </c>
      <c r="DY7" s="17">
        <v>3865.39</v>
      </c>
      <c r="DZ7" s="17">
        <v>3865.39</v>
      </c>
      <c r="EA7" s="17">
        <v>3865.39</v>
      </c>
      <c r="EB7" s="17">
        <v>3865.39</v>
      </c>
      <c r="EC7" s="17">
        <v>3865.39</v>
      </c>
      <c r="ED7" s="17">
        <v>3865.39</v>
      </c>
      <c r="EE7" s="17">
        <v>3865.39</v>
      </c>
      <c r="EF7" s="17">
        <v>3865.39</v>
      </c>
      <c r="EG7" s="17">
        <v>3865.39</v>
      </c>
      <c r="EH7" s="17">
        <v>3865.39</v>
      </c>
      <c r="EI7" s="17">
        <v>3865.39</v>
      </c>
      <c r="EJ7" s="17">
        <v>3865.39</v>
      </c>
      <c r="EK7" s="17">
        <v>3865.39</v>
      </c>
      <c r="EL7" s="17">
        <v>3865.39</v>
      </c>
      <c r="EM7" s="17">
        <v>3865.39</v>
      </c>
      <c r="EN7" s="17">
        <v>3865.39</v>
      </c>
      <c r="EO7" s="17">
        <v>3865.39</v>
      </c>
      <c r="EP7" s="17">
        <v>3865.39</v>
      </c>
      <c r="EQ7" s="17">
        <v>3865.39</v>
      </c>
      <c r="ER7" s="17">
        <v>3865.39</v>
      </c>
      <c r="ES7" s="17">
        <v>3865.39</v>
      </c>
      <c r="ET7" s="17">
        <v>3865.39</v>
      </c>
      <c r="EU7" s="17">
        <v>3865.39</v>
      </c>
      <c r="EV7" s="17">
        <v>3865.39</v>
      </c>
      <c r="EW7" s="17">
        <v>3865.39</v>
      </c>
      <c r="EX7" s="17">
        <v>3865.39</v>
      </c>
      <c r="EY7" s="17">
        <v>3865.39</v>
      </c>
      <c r="EZ7" s="17">
        <v>3865.39</v>
      </c>
      <c r="FA7" s="17">
        <v>3865.39</v>
      </c>
      <c r="FB7" s="17">
        <v>3865.39</v>
      </c>
      <c r="FC7" s="17">
        <v>3865.39</v>
      </c>
      <c r="FD7" s="17">
        <v>3865.39</v>
      </c>
      <c r="FE7" s="17">
        <v>3865.39</v>
      </c>
      <c r="FF7" s="17">
        <v>3865.39</v>
      </c>
      <c r="FG7" s="17">
        <v>3865.39</v>
      </c>
      <c r="FH7" s="17">
        <v>3865.39</v>
      </c>
      <c r="FI7" s="17">
        <v>3865.39</v>
      </c>
      <c r="FJ7" s="14">
        <v>0</v>
      </c>
      <c r="FK7" s="14">
        <v>0</v>
      </c>
      <c r="FL7" s="14">
        <v>0</v>
      </c>
      <c r="FM7" s="14">
        <v>0</v>
      </c>
      <c r="FN7" s="14">
        <v>0</v>
      </c>
      <c r="FO7" s="14">
        <v>0</v>
      </c>
      <c r="FP7" s="14">
        <v>0</v>
      </c>
      <c r="FQ7" s="14">
        <v>0</v>
      </c>
      <c r="FR7" s="14">
        <v>0</v>
      </c>
      <c r="FS7" s="14">
        <v>0</v>
      </c>
      <c r="FT7" s="14">
        <v>0</v>
      </c>
      <c r="FU7" s="14">
        <v>0</v>
      </c>
      <c r="FV7" s="14">
        <v>0</v>
      </c>
      <c r="FW7" s="14">
        <v>0</v>
      </c>
      <c r="FX7" s="14">
        <v>0</v>
      </c>
      <c r="FY7" s="14">
        <v>0</v>
      </c>
      <c r="FZ7" s="14">
        <v>0</v>
      </c>
      <c r="GA7" s="14">
        <v>0</v>
      </c>
      <c r="GB7" s="14">
        <v>0</v>
      </c>
      <c r="GC7" s="14">
        <v>0</v>
      </c>
      <c r="GD7" s="14">
        <v>0</v>
      </c>
      <c r="GE7" s="14">
        <v>0</v>
      </c>
      <c r="GF7" s="14">
        <v>0</v>
      </c>
      <c r="GG7" s="14">
        <v>0</v>
      </c>
      <c r="GH7" s="14">
        <v>0</v>
      </c>
      <c r="GI7" s="14">
        <v>0</v>
      </c>
      <c r="GJ7" s="14">
        <v>135654</v>
      </c>
      <c r="GK7" s="13"/>
    </row>
    <row r="8" spans="1:193" x14ac:dyDescent="0.3">
      <c r="A8" s="14">
        <v>135663</v>
      </c>
      <c r="B8" s="14">
        <f>VLOOKUP(A8,'[9]Fluxo por Unidade'!$G:$H,2,0)</f>
        <v>6417</v>
      </c>
      <c r="C8" s="14" t="s">
        <v>87</v>
      </c>
      <c r="D8" s="14" t="s">
        <v>263</v>
      </c>
      <c r="E8" s="15">
        <v>0.1003</v>
      </c>
      <c r="F8" s="14" t="s">
        <v>165</v>
      </c>
      <c r="G8" s="14" t="s">
        <v>166</v>
      </c>
      <c r="H8" s="14" t="str">
        <f>VLOOKUP(B8,Elegibilidade!A:I,9,0)</f>
        <v>Elegível</v>
      </c>
      <c r="I8" s="16">
        <v>152</v>
      </c>
      <c r="J8" s="17">
        <f>SUMIFS(Inadimplência!Q:Q,Inadimplência!A:A,FluxoFuturo!B8)</f>
        <v>0</v>
      </c>
      <c r="K8" s="17">
        <f t="shared" si="4"/>
        <v>331983.16081292398</v>
      </c>
      <c r="L8" s="17">
        <f t="shared" si="0"/>
        <v>331983.16081292398</v>
      </c>
      <c r="M8" s="14" t="s">
        <v>168</v>
      </c>
      <c r="N8" s="17">
        <v>331983.16081292398</v>
      </c>
      <c r="O8" s="17">
        <f t="shared" si="1"/>
        <v>304887.50202875189</v>
      </c>
      <c r="P8" s="17">
        <f>Vendas!$J$2</f>
        <v>886.38148057613409</v>
      </c>
      <c r="Q8" s="116">
        <f>VLOOKUP(B8,Vendas!A:F,6,0)</f>
        <v>386.22</v>
      </c>
      <c r="R8" s="17">
        <f t="shared" si="2"/>
        <v>342338.25542811456</v>
      </c>
      <c r="S8" s="18">
        <f t="shared" si="3"/>
        <v>0.89060307223763746</v>
      </c>
      <c r="T8" s="17">
        <v>17022.52</v>
      </c>
      <c r="U8" s="17">
        <v>2558.8000000000002</v>
      </c>
      <c r="V8" s="17">
        <v>2558.8000000000002</v>
      </c>
      <c r="W8" s="17">
        <v>2558.8000000000002</v>
      </c>
      <c r="X8" s="17">
        <v>2558.8000000000002</v>
      </c>
      <c r="Y8" s="17">
        <v>2558.8000000000002</v>
      </c>
      <c r="Z8" s="17">
        <v>2558.8000000000002</v>
      </c>
      <c r="AA8" s="17">
        <v>2558.8000000000002</v>
      </c>
      <c r="AB8" s="17">
        <v>2558.8000000000002</v>
      </c>
      <c r="AC8" s="17">
        <v>2558.8000000000002</v>
      </c>
      <c r="AD8" s="17">
        <v>2558.8000000000002</v>
      </c>
      <c r="AE8" s="17">
        <v>2558.8000000000002</v>
      </c>
      <c r="AF8" s="17">
        <v>17022.52</v>
      </c>
      <c r="AG8" s="17">
        <v>2558.8000000000002</v>
      </c>
      <c r="AH8" s="17">
        <v>2558.8000000000002</v>
      </c>
      <c r="AI8" s="17">
        <v>2558.8000000000002</v>
      </c>
      <c r="AJ8" s="17">
        <v>2558.8000000000002</v>
      </c>
      <c r="AK8" s="17">
        <v>2558.8000000000002</v>
      </c>
      <c r="AL8" s="17">
        <v>2558.8000000000002</v>
      </c>
      <c r="AM8" s="17">
        <v>2558.8000000000002</v>
      </c>
      <c r="AN8" s="17">
        <v>2558.8000000000002</v>
      </c>
      <c r="AO8" s="17">
        <v>2558.8000000000002</v>
      </c>
      <c r="AP8" s="17">
        <v>2558.8000000000002</v>
      </c>
      <c r="AQ8" s="17">
        <v>2558.8000000000002</v>
      </c>
      <c r="AR8" s="17">
        <v>17022.52</v>
      </c>
      <c r="AS8" s="17">
        <v>2558.8000000000002</v>
      </c>
      <c r="AT8" s="17">
        <v>2558.8000000000002</v>
      </c>
      <c r="AU8" s="17">
        <v>2558.8000000000002</v>
      </c>
      <c r="AV8" s="17">
        <v>2558.8000000000002</v>
      </c>
      <c r="AW8" s="17">
        <v>2558.8000000000002</v>
      </c>
      <c r="AX8" s="17">
        <v>2558.8000000000002</v>
      </c>
      <c r="AY8" s="17">
        <v>2558.8000000000002</v>
      </c>
      <c r="AZ8" s="17">
        <v>2558.8000000000002</v>
      </c>
      <c r="BA8" s="17">
        <v>2558.8000000000002</v>
      </c>
      <c r="BB8" s="17">
        <v>2558.8000000000002</v>
      </c>
      <c r="BC8" s="17">
        <v>2558.8000000000002</v>
      </c>
      <c r="BD8" s="17">
        <v>17022.52</v>
      </c>
      <c r="BE8" s="17">
        <v>2558.8000000000002</v>
      </c>
      <c r="BF8" s="17">
        <v>2558.8000000000002</v>
      </c>
      <c r="BG8" s="17">
        <v>2558.8000000000002</v>
      </c>
      <c r="BH8" s="17">
        <v>2558.8000000000002</v>
      </c>
      <c r="BI8" s="17">
        <v>2558.8000000000002</v>
      </c>
      <c r="BJ8" s="17">
        <v>2558.8000000000002</v>
      </c>
      <c r="BK8" s="17">
        <v>2558.8000000000002</v>
      </c>
      <c r="BL8" s="17">
        <v>2558.8000000000002</v>
      </c>
      <c r="BM8" s="17">
        <v>2558.8000000000002</v>
      </c>
      <c r="BN8" s="17">
        <v>2558.8000000000002</v>
      </c>
      <c r="BO8" s="17">
        <v>2558.8000000000002</v>
      </c>
      <c r="BP8" s="17">
        <v>17022.52</v>
      </c>
      <c r="BQ8" s="17">
        <v>2558.8000000000002</v>
      </c>
      <c r="BR8" s="17">
        <v>2558.8000000000002</v>
      </c>
      <c r="BS8" s="17">
        <v>2558.8000000000002</v>
      </c>
      <c r="BT8" s="17">
        <v>2558.8000000000002</v>
      </c>
      <c r="BU8" s="17">
        <v>2558.8000000000002</v>
      </c>
      <c r="BV8" s="17">
        <v>2558.8000000000002</v>
      </c>
      <c r="BW8" s="17">
        <v>2558.8000000000002</v>
      </c>
      <c r="BX8" s="17">
        <v>2558.8000000000002</v>
      </c>
      <c r="BY8" s="17">
        <v>2558.8000000000002</v>
      </c>
      <c r="BZ8" s="17">
        <v>2558.8000000000002</v>
      </c>
      <c r="CA8" s="17">
        <v>2558.8000000000002</v>
      </c>
      <c r="CB8" s="17">
        <v>17022.52</v>
      </c>
      <c r="CC8" s="17">
        <v>2558.8000000000002</v>
      </c>
      <c r="CD8" s="17">
        <v>2558.8000000000002</v>
      </c>
      <c r="CE8" s="17">
        <v>2558.8000000000002</v>
      </c>
      <c r="CF8" s="17">
        <v>2558.8000000000002</v>
      </c>
      <c r="CG8" s="17">
        <v>2558.8000000000002</v>
      </c>
      <c r="CH8" s="17">
        <v>2558.8000000000002</v>
      </c>
      <c r="CI8" s="17">
        <v>2558.8000000000002</v>
      </c>
      <c r="CJ8" s="17">
        <v>2558.8000000000002</v>
      </c>
      <c r="CK8" s="17">
        <v>2558.8000000000002</v>
      </c>
      <c r="CL8" s="17">
        <v>2558.8000000000002</v>
      </c>
      <c r="CM8" s="17">
        <v>2558.8000000000002</v>
      </c>
      <c r="CN8" s="17">
        <v>17022.52</v>
      </c>
      <c r="CO8" s="17">
        <v>2558.8000000000002</v>
      </c>
      <c r="CP8" s="17">
        <v>2558.8000000000002</v>
      </c>
      <c r="CQ8" s="17">
        <v>2558.8000000000002</v>
      </c>
      <c r="CR8" s="17">
        <v>2558.8000000000002</v>
      </c>
      <c r="CS8" s="17">
        <v>2558.8000000000002</v>
      </c>
      <c r="CT8" s="17">
        <v>2558.8000000000002</v>
      </c>
      <c r="CU8" s="17">
        <v>2558.8000000000002</v>
      </c>
      <c r="CV8" s="17">
        <v>2558.8000000000002</v>
      </c>
      <c r="CW8" s="17">
        <v>2558.8000000000002</v>
      </c>
      <c r="CX8" s="17">
        <v>2558.8000000000002</v>
      </c>
      <c r="CY8" s="17">
        <v>2558.8000000000002</v>
      </c>
      <c r="CZ8" s="17">
        <v>17022.52</v>
      </c>
      <c r="DA8" s="17">
        <v>2558.8000000000002</v>
      </c>
      <c r="DB8" s="17">
        <v>2558.8000000000002</v>
      </c>
      <c r="DC8" s="17">
        <v>2558.8000000000002</v>
      </c>
      <c r="DD8" s="17">
        <v>2558.8000000000002</v>
      </c>
      <c r="DE8" s="17">
        <v>2558.8000000000002</v>
      </c>
      <c r="DF8" s="17">
        <v>2558.8000000000002</v>
      </c>
      <c r="DG8" s="17">
        <v>2558.8000000000002</v>
      </c>
      <c r="DH8" s="17">
        <v>2558.8000000000002</v>
      </c>
      <c r="DI8" s="17">
        <v>2558.8000000000002</v>
      </c>
      <c r="DJ8" s="17">
        <v>2558.8000000000002</v>
      </c>
      <c r="DK8" s="17">
        <v>2558.8000000000002</v>
      </c>
      <c r="DL8" s="17">
        <v>17022.52</v>
      </c>
      <c r="DM8" s="17">
        <v>2558.8000000000002</v>
      </c>
      <c r="DN8" s="17">
        <v>2558.8000000000002</v>
      </c>
      <c r="DO8" s="17">
        <v>2558.8000000000002</v>
      </c>
      <c r="DP8" s="17">
        <v>2558.8000000000002</v>
      </c>
      <c r="DQ8" s="17">
        <v>2558.8000000000002</v>
      </c>
      <c r="DR8" s="17">
        <v>2558.8000000000002</v>
      </c>
      <c r="DS8" s="17">
        <v>2558.8000000000002</v>
      </c>
      <c r="DT8" s="17">
        <v>2558.8000000000002</v>
      </c>
      <c r="DU8" s="17">
        <v>2558.8000000000002</v>
      </c>
      <c r="DV8" s="17">
        <v>2558.8000000000002</v>
      </c>
      <c r="DW8" s="17">
        <v>2558.8000000000002</v>
      </c>
      <c r="DX8" s="17">
        <v>17022.52</v>
      </c>
      <c r="DY8" s="17">
        <v>2558.8000000000002</v>
      </c>
      <c r="DZ8" s="17">
        <v>2558.8000000000002</v>
      </c>
      <c r="EA8" s="17">
        <v>2558.8000000000002</v>
      </c>
      <c r="EB8" s="17">
        <v>2558.8000000000002</v>
      </c>
      <c r="EC8" s="17">
        <v>2558.8000000000002</v>
      </c>
      <c r="ED8" s="17">
        <v>2558.8000000000002</v>
      </c>
      <c r="EE8" s="17">
        <v>2558.8000000000002</v>
      </c>
      <c r="EF8" s="17">
        <v>2558.8000000000002</v>
      </c>
      <c r="EG8" s="17">
        <v>2558.8000000000002</v>
      </c>
      <c r="EH8" s="17">
        <v>2558.8000000000002</v>
      </c>
      <c r="EI8" s="17">
        <v>2558.8000000000002</v>
      </c>
      <c r="EJ8" s="17">
        <v>17022.52</v>
      </c>
      <c r="EK8" s="17">
        <v>2558.8000000000002</v>
      </c>
      <c r="EL8" s="17">
        <v>2558.8000000000002</v>
      </c>
      <c r="EM8" s="17">
        <v>2558.8000000000002</v>
      </c>
      <c r="EN8" s="17">
        <v>2558.8000000000002</v>
      </c>
      <c r="EO8" s="17">
        <v>2558.8000000000002</v>
      </c>
      <c r="EP8" s="17">
        <v>2558.8000000000002</v>
      </c>
      <c r="EQ8" s="17">
        <v>2558.8000000000002</v>
      </c>
      <c r="ER8" s="17">
        <v>2558.8000000000002</v>
      </c>
      <c r="ES8" s="17">
        <v>2558.8000000000002</v>
      </c>
      <c r="ET8" s="17">
        <v>2558.8000000000002</v>
      </c>
      <c r="EU8" s="17">
        <v>2558.8000000000002</v>
      </c>
      <c r="EV8" s="17">
        <v>17022.52</v>
      </c>
      <c r="EW8" s="17">
        <v>2558.8000000000002</v>
      </c>
      <c r="EX8" s="17">
        <v>2558.8000000000002</v>
      </c>
      <c r="EY8" s="17">
        <v>2558.8000000000002</v>
      </c>
      <c r="EZ8" s="17">
        <v>2558.8000000000002</v>
      </c>
      <c r="FA8" s="17">
        <v>2558.8000000000002</v>
      </c>
      <c r="FB8" s="17">
        <v>2558.8000000000002</v>
      </c>
      <c r="FC8" s="17">
        <v>2558.8000000000002</v>
      </c>
      <c r="FD8" s="17">
        <v>2558.8000000000002</v>
      </c>
      <c r="FE8" s="17">
        <v>2558.8000000000002</v>
      </c>
      <c r="FF8" s="17">
        <v>2558.8000000000002</v>
      </c>
      <c r="FG8" s="17">
        <v>2558.8000000000002</v>
      </c>
      <c r="FH8" s="17">
        <v>2558.8000000000002</v>
      </c>
      <c r="FI8" s="17">
        <v>2558.8000000000002</v>
      </c>
      <c r="FJ8" s="17">
        <v>2558.8000000000002</v>
      </c>
      <c r="FK8" s="17">
        <v>2558.8000000000002</v>
      </c>
      <c r="FL8" s="17">
        <v>2558.8000000000002</v>
      </c>
      <c r="FM8" s="17">
        <v>2558.8000000000002</v>
      </c>
      <c r="FN8" s="17">
        <v>2558.8000000000002</v>
      </c>
      <c r="FO8" s="17">
        <v>2558.33</v>
      </c>
      <c r="FP8" s="14">
        <v>0</v>
      </c>
      <c r="FQ8" s="14">
        <v>0</v>
      </c>
      <c r="FR8" s="14">
        <v>0</v>
      </c>
      <c r="FS8" s="14">
        <v>0</v>
      </c>
      <c r="FT8" s="14">
        <v>0</v>
      </c>
      <c r="FU8" s="14">
        <v>0</v>
      </c>
      <c r="FV8" s="14">
        <v>0</v>
      </c>
      <c r="FW8" s="14">
        <v>0</v>
      </c>
      <c r="FX8" s="14">
        <v>0</v>
      </c>
      <c r="FY8" s="14">
        <v>0</v>
      </c>
      <c r="FZ8" s="14">
        <v>0</v>
      </c>
      <c r="GA8" s="14">
        <v>0</v>
      </c>
      <c r="GB8" s="14">
        <v>0</v>
      </c>
      <c r="GC8" s="14">
        <v>0</v>
      </c>
      <c r="GD8" s="14">
        <v>0</v>
      </c>
      <c r="GE8" s="14">
        <v>0</v>
      </c>
      <c r="GF8" s="14">
        <v>0</v>
      </c>
      <c r="GG8" s="14">
        <v>0</v>
      </c>
      <c r="GH8" s="14">
        <v>0</v>
      </c>
      <c r="GI8" s="14">
        <v>0</v>
      </c>
      <c r="GJ8" s="14">
        <v>135663</v>
      </c>
      <c r="GK8" s="13"/>
    </row>
    <row r="9" spans="1:193" x14ac:dyDescent="0.3">
      <c r="A9" s="14">
        <v>135923</v>
      </c>
      <c r="B9" s="14">
        <f>VLOOKUP(A9,'[9]Fluxo por Unidade'!$G:$H,2,0)</f>
        <v>6497</v>
      </c>
      <c r="C9" s="14" t="s">
        <v>88</v>
      </c>
      <c r="D9" s="14" t="s">
        <v>316</v>
      </c>
      <c r="E9" s="15">
        <v>0.100339</v>
      </c>
      <c r="F9" s="14" t="s">
        <v>165</v>
      </c>
      <c r="G9" s="14" t="s">
        <v>166</v>
      </c>
      <c r="H9" s="14" t="str">
        <f>VLOOKUP(B9,Elegibilidade!A:I,9,0)</f>
        <v>Inelegível</v>
      </c>
      <c r="I9" s="16">
        <v>162</v>
      </c>
      <c r="J9" s="17">
        <f>SUMIFS(Inadimplência!Q:Q,Inadimplência!A:A,FluxoFuturo!B9)</f>
        <v>0</v>
      </c>
      <c r="K9" s="17">
        <f t="shared" si="4"/>
        <v>330248.37681276433</v>
      </c>
      <c r="L9" s="17">
        <f t="shared" si="0"/>
        <v>330248.37681276433</v>
      </c>
      <c r="M9" s="14" t="s">
        <v>168</v>
      </c>
      <c r="N9" s="17">
        <v>330248.37681276433</v>
      </c>
      <c r="O9" s="17">
        <f t="shared" si="1"/>
        <v>301225.83360069076</v>
      </c>
      <c r="P9" s="17">
        <f>Vendas!$J$2</f>
        <v>886.38148057613409</v>
      </c>
      <c r="Q9" s="116">
        <f>VLOOKUP(B9,Vendas!A:F,6,0)</f>
        <v>376.8</v>
      </c>
      <c r="R9" s="17">
        <f t="shared" si="2"/>
        <v>333988.54188108735</v>
      </c>
      <c r="S9" s="18">
        <f t="shared" si="3"/>
        <v>0.90190469380814453</v>
      </c>
      <c r="T9" s="17">
        <v>4047.61</v>
      </c>
      <c r="U9" s="17">
        <v>4047.61</v>
      </c>
      <c r="V9" s="17">
        <v>2581.06</v>
      </c>
      <c r="W9" s="17">
        <v>2581.06</v>
      </c>
      <c r="X9" s="17">
        <v>2581.06</v>
      </c>
      <c r="Y9" s="17">
        <v>2581.06</v>
      </c>
      <c r="Z9" s="17">
        <v>2581.06</v>
      </c>
      <c r="AA9" s="17">
        <v>2581.06</v>
      </c>
      <c r="AB9" s="17">
        <v>2581.06</v>
      </c>
      <c r="AC9" s="17">
        <v>2581.06</v>
      </c>
      <c r="AD9" s="17">
        <v>16210.43</v>
      </c>
      <c r="AE9" s="17">
        <v>2581.06</v>
      </c>
      <c r="AF9" s="17">
        <v>2581.06</v>
      </c>
      <c r="AG9" s="17">
        <v>2581.06</v>
      </c>
      <c r="AH9" s="17">
        <v>2581.06</v>
      </c>
      <c r="AI9" s="17">
        <v>2581.06</v>
      </c>
      <c r="AJ9" s="17">
        <v>2581.06</v>
      </c>
      <c r="AK9" s="17">
        <v>2581.06</v>
      </c>
      <c r="AL9" s="17">
        <v>2581.06</v>
      </c>
      <c r="AM9" s="17">
        <v>2581.06</v>
      </c>
      <c r="AN9" s="17">
        <v>2581.06</v>
      </c>
      <c r="AO9" s="17">
        <v>2581.06</v>
      </c>
      <c r="AP9" s="17">
        <v>16210.43</v>
      </c>
      <c r="AQ9" s="17">
        <v>2581.06</v>
      </c>
      <c r="AR9" s="17">
        <v>2581.06</v>
      </c>
      <c r="AS9" s="17">
        <v>2581.06</v>
      </c>
      <c r="AT9" s="17">
        <v>2581.06</v>
      </c>
      <c r="AU9" s="17">
        <v>2581.06</v>
      </c>
      <c r="AV9" s="17">
        <v>2581.06</v>
      </c>
      <c r="AW9" s="17">
        <v>2581.06</v>
      </c>
      <c r="AX9" s="17">
        <v>2581.06</v>
      </c>
      <c r="AY9" s="17">
        <v>2581.06</v>
      </c>
      <c r="AZ9" s="17">
        <v>2581.06</v>
      </c>
      <c r="BA9" s="17">
        <v>2581.06</v>
      </c>
      <c r="BB9" s="17">
        <v>16210.43</v>
      </c>
      <c r="BC9" s="17">
        <v>2581.06</v>
      </c>
      <c r="BD9" s="17">
        <v>2581.06</v>
      </c>
      <c r="BE9" s="17">
        <v>2581.06</v>
      </c>
      <c r="BF9" s="17">
        <v>2581.06</v>
      </c>
      <c r="BG9" s="17">
        <v>2581.06</v>
      </c>
      <c r="BH9" s="17">
        <v>2581.06</v>
      </c>
      <c r="BI9" s="17">
        <v>2581.06</v>
      </c>
      <c r="BJ9" s="17">
        <v>2581.06</v>
      </c>
      <c r="BK9" s="17">
        <v>2581.06</v>
      </c>
      <c r="BL9" s="17">
        <v>2581.06</v>
      </c>
      <c r="BM9" s="17">
        <v>2581.06</v>
      </c>
      <c r="BN9" s="17">
        <v>16210.43</v>
      </c>
      <c r="BO9" s="17">
        <v>2581.06</v>
      </c>
      <c r="BP9" s="17">
        <v>2581.06</v>
      </c>
      <c r="BQ9" s="17">
        <v>2581.06</v>
      </c>
      <c r="BR9" s="17">
        <v>2581.06</v>
      </c>
      <c r="BS9" s="17">
        <v>2581.06</v>
      </c>
      <c r="BT9" s="17">
        <v>2581.06</v>
      </c>
      <c r="BU9" s="17">
        <v>2581.06</v>
      </c>
      <c r="BV9" s="17">
        <v>2581.06</v>
      </c>
      <c r="BW9" s="17">
        <v>2581.06</v>
      </c>
      <c r="BX9" s="17">
        <v>2581.06</v>
      </c>
      <c r="BY9" s="17">
        <v>2581.06</v>
      </c>
      <c r="BZ9" s="17">
        <v>16210.43</v>
      </c>
      <c r="CA9" s="17">
        <v>2581.06</v>
      </c>
      <c r="CB9" s="17">
        <v>2581.06</v>
      </c>
      <c r="CC9" s="17">
        <v>2581.06</v>
      </c>
      <c r="CD9" s="17">
        <v>2581.06</v>
      </c>
      <c r="CE9" s="17">
        <v>2581.06</v>
      </c>
      <c r="CF9" s="17">
        <v>2581.06</v>
      </c>
      <c r="CG9" s="17">
        <v>2581.06</v>
      </c>
      <c r="CH9" s="17">
        <v>2581.06</v>
      </c>
      <c r="CI9" s="17">
        <v>2581.06</v>
      </c>
      <c r="CJ9" s="17">
        <v>2581.06</v>
      </c>
      <c r="CK9" s="17">
        <v>2581.06</v>
      </c>
      <c r="CL9" s="17">
        <v>16210.43</v>
      </c>
      <c r="CM9" s="17">
        <v>2581.06</v>
      </c>
      <c r="CN9" s="17">
        <v>2581.06</v>
      </c>
      <c r="CO9" s="17">
        <v>2581.06</v>
      </c>
      <c r="CP9" s="17">
        <v>2581.06</v>
      </c>
      <c r="CQ9" s="17">
        <v>2581.06</v>
      </c>
      <c r="CR9" s="17">
        <v>2581.06</v>
      </c>
      <c r="CS9" s="17">
        <v>2581.06</v>
      </c>
      <c r="CT9" s="17">
        <v>2581.06</v>
      </c>
      <c r="CU9" s="17">
        <v>2581.06</v>
      </c>
      <c r="CV9" s="17">
        <v>2581.06</v>
      </c>
      <c r="CW9" s="17">
        <v>2581.06</v>
      </c>
      <c r="CX9" s="17">
        <v>16210.43</v>
      </c>
      <c r="CY9" s="17">
        <v>2581.06</v>
      </c>
      <c r="CZ9" s="17">
        <v>2581.06</v>
      </c>
      <c r="DA9" s="17">
        <v>2581.06</v>
      </c>
      <c r="DB9" s="17">
        <v>2581.06</v>
      </c>
      <c r="DC9" s="17">
        <v>2581.06</v>
      </c>
      <c r="DD9" s="17">
        <v>2581.06</v>
      </c>
      <c r="DE9" s="17">
        <v>2581.06</v>
      </c>
      <c r="DF9" s="17">
        <v>2581.06</v>
      </c>
      <c r="DG9" s="17">
        <v>2581.06</v>
      </c>
      <c r="DH9" s="17">
        <v>2581.06</v>
      </c>
      <c r="DI9" s="17">
        <v>2581.06</v>
      </c>
      <c r="DJ9" s="17">
        <v>16210.43</v>
      </c>
      <c r="DK9" s="17">
        <v>2581.06</v>
      </c>
      <c r="DL9" s="17">
        <v>2581.06</v>
      </c>
      <c r="DM9" s="17">
        <v>2581.06</v>
      </c>
      <c r="DN9" s="17">
        <v>2581.06</v>
      </c>
      <c r="DO9" s="17">
        <v>2581.06</v>
      </c>
      <c r="DP9" s="17">
        <v>2581.06</v>
      </c>
      <c r="DQ9" s="17">
        <v>2581.06</v>
      </c>
      <c r="DR9" s="17">
        <v>2581.06</v>
      </c>
      <c r="DS9" s="17">
        <v>2581.06</v>
      </c>
      <c r="DT9" s="17">
        <v>2581.06</v>
      </c>
      <c r="DU9" s="17">
        <v>2581.06</v>
      </c>
      <c r="DV9" s="17">
        <v>16210.43</v>
      </c>
      <c r="DW9" s="17">
        <v>2581.06</v>
      </c>
      <c r="DX9" s="17">
        <v>2581.06</v>
      </c>
      <c r="DY9" s="17">
        <v>2581.06</v>
      </c>
      <c r="DZ9" s="17">
        <v>2581.06</v>
      </c>
      <c r="EA9" s="17">
        <v>2581.06</v>
      </c>
      <c r="EB9" s="17">
        <v>2581.06</v>
      </c>
      <c r="EC9" s="17">
        <v>2581.06</v>
      </c>
      <c r="ED9" s="17">
        <v>2581.06</v>
      </c>
      <c r="EE9" s="17">
        <v>2581.06</v>
      </c>
      <c r="EF9" s="17">
        <v>2581.06</v>
      </c>
      <c r="EG9" s="17">
        <v>2581.06</v>
      </c>
      <c r="EH9" s="17">
        <v>16210.43</v>
      </c>
      <c r="EI9" s="17">
        <v>2581.06</v>
      </c>
      <c r="EJ9" s="17">
        <v>2581.06</v>
      </c>
      <c r="EK9" s="17">
        <v>2581.06</v>
      </c>
      <c r="EL9" s="17">
        <v>2581.06</v>
      </c>
      <c r="EM9" s="17">
        <v>2581.06</v>
      </c>
      <c r="EN9" s="17">
        <v>2581.06</v>
      </c>
      <c r="EO9" s="17">
        <v>2581.06</v>
      </c>
      <c r="EP9" s="17">
        <v>2581.06</v>
      </c>
      <c r="EQ9" s="17">
        <v>2581.06</v>
      </c>
      <c r="ER9" s="17">
        <v>2581.06</v>
      </c>
      <c r="ES9" s="17">
        <v>2581.06</v>
      </c>
      <c r="ET9" s="17">
        <v>16210.43</v>
      </c>
      <c r="EU9" s="17">
        <v>2581.06</v>
      </c>
      <c r="EV9" s="17">
        <v>2581.06</v>
      </c>
      <c r="EW9" s="17">
        <v>2581.06</v>
      </c>
      <c r="EX9" s="17">
        <v>2581.06</v>
      </c>
      <c r="EY9" s="17">
        <v>2581.06</v>
      </c>
      <c r="EZ9" s="17">
        <v>2581.06</v>
      </c>
      <c r="FA9" s="17">
        <v>2581.06</v>
      </c>
      <c r="FB9" s="17">
        <v>2581.06</v>
      </c>
      <c r="FC9" s="17">
        <v>2581.06</v>
      </c>
      <c r="FD9" s="17">
        <v>2581.06</v>
      </c>
      <c r="FE9" s="17">
        <v>2581.06</v>
      </c>
      <c r="FF9" s="17">
        <v>16210.4</v>
      </c>
      <c r="FG9" s="17">
        <v>2581.06</v>
      </c>
      <c r="FH9" s="17">
        <v>2581.06</v>
      </c>
      <c r="FI9" s="17">
        <v>2581.06</v>
      </c>
      <c r="FJ9" s="17">
        <v>2581.06</v>
      </c>
      <c r="FK9" s="17">
        <v>2581.06</v>
      </c>
      <c r="FL9" s="17">
        <v>2581.06</v>
      </c>
      <c r="FM9" s="17">
        <v>2581.06</v>
      </c>
      <c r="FN9" s="17">
        <v>2581.06</v>
      </c>
      <c r="FO9" s="17">
        <v>2581.06</v>
      </c>
      <c r="FP9" s="17">
        <v>2581.06</v>
      </c>
      <c r="FQ9" s="17">
        <v>2581.06</v>
      </c>
      <c r="FR9" s="17">
        <v>2581.06</v>
      </c>
      <c r="FS9" s="17">
        <v>2581.06</v>
      </c>
      <c r="FT9" s="17">
        <v>2581.06</v>
      </c>
      <c r="FU9" s="17">
        <v>2581.06</v>
      </c>
      <c r="FV9" s="17">
        <v>2581.06</v>
      </c>
      <c r="FW9" s="17">
        <v>2581.06</v>
      </c>
      <c r="FX9" s="17">
        <v>2581.06</v>
      </c>
      <c r="FY9" s="17">
        <v>2580.63</v>
      </c>
      <c r="FZ9" s="14">
        <v>0</v>
      </c>
      <c r="GA9" s="14">
        <v>0</v>
      </c>
      <c r="GB9" s="14">
        <v>0</v>
      </c>
      <c r="GC9" s="14">
        <v>0</v>
      </c>
      <c r="GD9" s="14">
        <v>0</v>
      </c>
      <c r="GE9" s="14">
        <v>0</v>
      </c>
      <c r="GF9" s="14">
        <v>0</v>
      </c>
      <c r="GG9" s="14">
        <v>0</v>
      </c>
      <c r="GH9" s="14">
        <v>0</v>
      </c>
      <c r="GI9" s="14">
        <v>0</v>
      </c>
      <c r="GJ9" s="14">
        <v>135923</v>
      </c>
      <c r="GK9" s="13"/>
    </row>
    <row r="10" spans="1:193" x14ac:dyDescent="0.3">
      <c r="A10" s="14">
        <v>135652</v>
      </c>
      <c r="B10" s="14">
        <f>VLOOKUP(A10,'[9]Fluxo por Unidade'!$G:$H,2,0)</f>
        <v>6414</v>
      </c>
      <c r="C10" s="14" t="s">
        <v>89</v>
      </c>
      <c r="D10" s="14" t="s">
        <v>260</v>
      </c>
      <c r="E10" s="15">
        <v>0.1003</v>
      </c>
      <c r="F10" s="14" t="s">
        <v>165</v>
      </c>
      <c r="G10" s="14" t="s">
        <v>166</v>
      </c>
      <c r="H10" s="14" t="str">
        <f>VLOOKUP(B10,Elegibilidade!A:I,9,0)</f>
        <v>Elegível</v>
      </c>
      <c r="I10" s="16">
        <v>154</v>
      </c>
      <c r="J10" s="17">
        <f>SUMIFS(Inadimplência!Q:Q,Inadimplência!A:A,FluxoFuturo!B10)</f>
        <v>0</v>
      </c>
      <c r="K10" s="17">
        <f t="shared" si="4"/>
        <v>329777.53741259495</v>
      </c>
      <c r="L10" s="17">
        <f t="shared" si="0"/>
        <v>329777.53741259495</v>
      </c>
      <c r="M10" s="14" t="s">
        <v>168</v>
      </c>
      <c r="N10" s="17">
        <v>329777.53741259495</v>
      </c>
      <c r="O10" s="17">
        <f t="shared" si="1"/>
        <v>301477.66471086373</v>
      </c>
      <c r="P10" s="17">
        <f>Vendas!$J$2</f>
        <v>886.38148057613409</v>
      </c>
      <c r="Q10" s="116">
        <f>VLOOKUP(B10,Vendas!A:F,6,0)</f>
        <v>385.77</v>
      </c>
      <c r="R10" s="17">
        <f t="shared" si="2"/>
        <v>341939.38376185525</v>
      </c>
      <c r="S10" s="18">
        <f t="shared" si="3"/>
        <v>0.88166990708747606</v>
      </c>
      <c r="T10" s="17">
        <v>3732.32</v>
      </c>
      <c r="U10" s="17">
        <v>3732.32</v>
      </c>
      <c r="V10" s="17">
        <v>3732.32</v>
      </c>
      <c r="W10" s="17">
        <v>3732.32</v>
      </c>
      <c r="X10" s="17">
        <v>3732.32</v>
      </c>
      <c r="Y10" s="17">
        <v>3732.32</v>
      </c>
      <c r="Z10" s="17">
        <v>3732.32</v>
      </c>
      <c r="AA10" s="17">
        <v>3732.32</v>
      </c>
      <c r="AB10" s="17">
        <v>3732.32</v>
      </c>
      <c r="AC10" s="17">
        <v>3732.32</v>
      </c>
      <c r="AD10" s="17">
        <v>3732.32</v>
      </c>
      <c r="AE10" s="17">
        <v>3732.32</v>
      </c>
      <c r="AF10" s="17">
        <v>3732.32</v>
      </c>
      <c r="AG10" s="17">
        <v>3732.32</v>
      </c>
      <c r="AH10" s="17">
        <v>3732.32</v>
      </c>
      <c r="AI10" s="17">
        <v>3732.32</v>
      </c>
      <c r="AJ10" s="17">
        <v>3732.32</v>
      </c>
      <c r="AK10" s="17">
        <v>3732.32</v>
      </c>
      <c r="AL10" s="17">
        <v>3732.32</v>
      </c>
      <c r="AM10" s="17">
        <v>3732.32</v>
      </c>
      <c r="AN10" s="17">
        <v>3732.32</v>
      </c>
      <c r="AO10" s="17">
        <v>3732.32</v>
      </c>
      <c r="AP10" s="17">
        <v>3732.32</v>
      </c>
      <c r="AQ10" s="17">
        <v>3732.32</v>
      </c>
      <c r="AR10" s="17">
        <v>3732.32</v>
      </c>
      <c r="AS10" s="17">
        <v>3732.32</v>
      </c>
      <c r="AT10" s="17">
        <v>3732.32</v>
      </c>
      <c r="AU10" s="17">
        <v>3732.32</v>
      </c>
      <c r="AV10" s="17">
        <v>3732.32</v>
      </c>
      <c r="AW10" s="17">
        <v>3732.32</v>
      </c>
      <c r="AX10" s="17">
        <v>3732.32</v>
      </c>
      <c r="AY10" s="17">
        <v>3732.32</v>
      </c>
      <c r="AZ10" s="17">
        <v>3732.32</v>
      </c>
      <c r="BA10" s="17">
        <v>3732.32</v>
      </c>
      <c r="BB10" s="17">
        <v>3732.32</v>
      </c>
      <c r="BC10" s="17">
        <v>3732.32</v>
      </c>
      <c r="BD10" s="17">
        <v>3732.32</v>
      </c>
      <c r="BE10" s="17">
        <v>3732.32</v>
      </c>
      <c r="BF10" s="17">
        <v>3732.32</v>
      </c>
      <c r="BG10" s="17">
        <v>3732.32</v>
      </c>
      <c r="BH10" s="17">
        <v>3732.32</v>
      </c>
      <c r="BI10" s="17">
        <v>3732.32</v>
      </c>
      <c r="BJ10" s="17">
        <v>3732.32</v>
      </c>
      <c r="BK10" s="17">
        <v>3732.32</v>
      </c>
      <c r="BL10" s="17">
        <v>3732.32</v>
      </c>
      <c r="BM10" s="17">
        <v>3732.32</v>
      </c>
      <c r="BN10" s="17">
        <v>3732.32</v>
      </c>
      <c r="BO10" s="17">
        <v>3732.32</v>
      </c>
      <c r="BP10" s="17">
        <v>3732.32</v>
      </c>
      <c r="BQ10" s="17">
        <v>3732.32</v>
      </c>
      <c r="BR10" s="17">
        <v>3732.32</v>
      </c>
      <c r="BS10" s="17">
        <v>3732.32</v>
      </c>
      <c r="BT10" s="17">
        <v>3732.32</v>
      </c>
      <c r="BU10" s="17">
        <v>3732.32</v>
      </c>
      <c r="BV10" s="17">
        <v>3732.32</v>
      </c>
      <c r="BW10" s="17">
        <v>3732.32</v>
      </c>
      <c r="BX10" s="17">
        <v>3732.32</v>
      </c>
      <c r="BY10" s="17">
        <v>3732.32</v>
      </c>
      <c r="BZ10" s="17">
        <v>3732.32</v>
      </c>
      <c r="CA10" s="17">
        <v>3732.32</v>
      </c>
      <c r="CB10" s="17">
        <v>3732.32</v>
      </c>
      <c r="CC10" s="17">
        <v>3732.32</v>
      </c>
      <c r="CD10" s="17">
        <v>3732.32</v>
      </c>
      <c r="CE10" s="17">
        <v>3732.32</v>
      </c>
      <c r="CF10" s="17">
        <v>3732.32</v>
      </c>
      <c r="CG10" s="17">
        <v>3732.32</v>
      </c>
      <c r="CH10" s="17">
        <v>3732.32</v>
      </c>
      <c r="CI10" s="17">
        <v>3732.32</v>
      </c>
      <c r="CJ10" s="17">
        <v>3732.32</v>
      </c>
      <c r="CK10" s="17">
        <v>3732.32</v>
      </c>
      <c r="CL10" s="17">
        <v>3732.32</v>
      </c>
      <c r="CM10" s="17">
        <v>3732.32</v>
      </c>
      <c r="CN10" s="17">
        <v>3732.32</v>
      </c>
      <c r="CO10" s="17">
        <v>3732.32</v>
      </c>
      <c r="CP10" s="17">
        <v>3732.32</v>
      </c>
      <c r="CQ10" s="17">
        <v>3732.32</v>
      </c>
      <c r="CR10" s="17">
        <v>3732.32</v>
      </c>
      <c r="CS10" s="17">
        <v>3732.32</v>
      </c>
      <c r="CT10" s="17">
        <v>3732.32</v>
      </c>
      <c r="CU10" s="17">
        <v>3732.32</v>
      </c>
      <c r="CV10" s="17">
        <v>3732.32</v>
      </c>
      <c r="CW10" s="17">
        <v>3732.32</v>
      </c>
      <c r="CX10" s="17">
        <v>3732.32</v>
      </c>
      <c r="CY10" s="17">
        <v>3732.32</v>
      </c>
      <c r="CZ10" s="17">
        <v>3732.32</v>
      </c>
      <c r="DA10" s="17">
        <v>3732.32</v>
      </c>
      <c r="DB10" s="17">
        <v>3732.32</v>
      </c>
      <c r="DC10" s="17">
        <v>3732.32</v>
      </c>
      <c r="DD10" s="17">
        <v>3732.32</v>
      </c>
      <c r="DE10" s="17">
        <v>3732.32</v>
      </c>
      <c r="DF10" s="17">
        <v>3732.32</v>
      </c>
      <c r="DG10" s="17">
        <v>3732.32</v>
      </c>
      <c r="DH10" s="17">
        <v>3732.32</v>
      </c>
      <c r="DI10" s="17">
        <v>3732.32</v>
      </c>
      <c r="DJ10" s="17">
        <v>3732.32</v>
      </c>
      <c r="DK10" s="17">
        <v>3732.32</v>
      </c>
      <c r="DL10" s="17">
        <v>3732.32</v>
      </c>
      <c r="DM10" s="17">
        <v>3732.32</v>
      </c>
      <c r="DN10" s="17">
        <v>3732.32</v>
      </c>
      <c r="DO10" s="17">
        <v>3732.32</v>
      </c>
      <c r="DP10" s="17">
        <v>3732.32</v>
      </c>
      <c r="DQ10" s="17">
        <v>3732.32</v>
      </c>
      <c r="DR10" s="17">
        <v>3732.32</v>
      </c>
      <c r="DS10" s="17">
        <v>3732.32</v>
      </c>
      <c r="DT10" s="17">
        <v>3732.32</v>
      </c>
      <c r="DU10" s="17">
        <v>3732.32</v>
      </c>
      <c r="DV10" s="17">
        <v>3732.32</v>
      </c>
      <c r="DW10" s="17">
        <v>3732.32</v>
      </c>
      <c r="DX10" s="17">
        <v>3732.32</v>
      </c>
      <c r="DY10" s="17">
        <v>3732.32</v>
      </c>
      <c r="DZ10" s="17">
        <v>3732.32</v>
      </c>
      <c r="EA10" s="17">
        <v>3732.32</v>
      </c>
      <c r="EB10" s="17">
        <v>3732.32</v>
      </c>
      <c r="EC10" s="17">
        <v>3732.32</v>
      </c>
      <c r="ED10" s="17">
        <v>3732.32</v>
      </c>
      <c r="EE10" s="17">
        <v>3732.32</v>
      </c>
      <c r="EF10" s="17">
        <v>3732.32</v>
      </c>
      <c r="EG10" s="17">
        <v>3732.32</v>
      </c>
      <c r="EH10" s="17">
        <v>3732.32</v>
      </c>
      <c r="EI10" s="17">
        <v>3732.32</v>
      </c>
      <c r="EJ10" s="17">
        <v>3732.32</v>
      </c>
      <c r="EK10" s="17">
        <v>3732.32</v>
      </c>
      <c r="EL10" s="17">
        <v>3732.32</v>
      </c>
      <c r="EM10" s="17">
        <v>3732.32</v>
      </c>
      <c r="EN10" s="17">
        <v>3732.32</v>
      </c>
      <c r="EO10" s="17">
        <v>3732.32</v>
      </c>
      <c r="EP10" s="17">
        <v>3732.32</v>
      </c>
      <c r="EQ10" s="17">
        <v>3732.32</v>
      </c>
      <c r="ER10" s="17">
        <v>3732.32</v>
      </c>
      <c r="ES10" s="17">
        <v>3732.32</v>
      </c>
      <c r="ET10" s="17">
        <v>3732.32</v>
      </c>
      <c r="EU10" s="17">
        <v>3732.32</v>
      </c>
      <c r="EV10" s="17">
        <v>3732.32</v>
      </c>
      <c r="EW10" s="17">
        <v>3732.32</v>
      </c>
      <c r="EX10" s="17">
        <v>3732.32</v>
      </c>
      <c r="EY10" s="17">
        <v>3732.32</v>
      </c>
      <c r="EZ10" s="17">
        <v>3732.32</v>
      </c>
      <c r="FA10" s="17">
        <v>3732.32</v>
      </c>
      <c r="FB10" s="17">
        <v>3732.32</v>
      </c>
      <c r="FC10" s="17">
        <v>3732.32</v>
      </c>
      <c r="FD10" s="17">
        <v>3732.32</v>
      </c>
      <c r="FE10" s="17">
        <v>3732.32</v>
      </c>
      <c r="FF10" s="17">
        <v>3732.32</v>
      </c>
      <c r="FG10" s="17">
        <v>3732.32</v>
      </c>
      <c r="FH10" s="17">
        <v>3732.32</v>
      </c>
      <c r="FI10" s="17">
        <v>3732.32</v>
      </c>
      <c r="FJ10" s="17">
        <v>3732.32</v>
      </c>
      <c r="FK10" s="17">
        <v>3732.32</v>
      </c>
      <c r="FL10" s="17">
        <v>3732.32</v>
      </c>
      <c r="FM10" s="17">
        <v>3732.32</v>
      </c>
      <c r="FN10" s="17">
        <v>3732.32</v>
      </c>
      <c r="FO10" s="17">
        <v>3732.32</v>
      </c>
      <c r="FP10" s="17">
        <v>3732.32</v>
      </c>
      <c r="FQ10" s="17">
        <v>3732.35</v>
      </c>
      <c r="FR10" s="14">
        <v>0</v>
      </c>
      <c r="FS10" s="14">
        <v>0</v>
      </c>
      <c r="FT10" s="14">
        <v>0</v>
      </c>
      <c r="FU10" s="14">
        <v>0</v>
      </c>
      <c r="FV10" s="14">
        <v>0</v>
      </c>
      <c r="FW10" s="14">
        <v>0</v>
      </c>
      <c r="FX10" s="14">
        <v>0</v>
      </c>
      <c r="FY10" s="14">
        <v>0</v>
      </c>
      <c r="FZ10" s="14">
        <v>0</v>
      </c>
      <c r="GA10" s="14">
        <v>0</v>
      </c>
      <c r="GB10" s="14">
        <v>0</v>
      </c>
      <c r="GC10" s="14">
        <v>0</v>
      </c>
      <c r="GD10" s="14">
        <v>0</v>
      </c>
      <c r="GE10" s="14">
        <v>0</v>
      </c>
      <c r="GF10" s="14">
        <v>0</v>
      </c>
      <c r="GG10" s="14">
        <v>0</v>
      </c>
      <c r="GH10" s="14">
        <v>0</v>
      </c>
      <c r="GI10" s="14">
        <v>0</v>
      </c>
      <c r="GJ10" s="14">
        <v>135652</v>
      </c>
      <c r="GK10" s="13"/>
    </row>
    <row r="11" spans="1:193" x14ac:dyDescent="0.3">
      <c r="A11" s="14">
        <v>135672</v>
      </c>
      <c r="B11" s="14">
        <f>VLOOKUP(A11,'[9]Fluxo por Unidade'!$G:$H,2,0)</f>
        <v>6453</v>
      </c>
      <c r="C11" s="14" t="s">
        <v>90</v>
      </c>
      <c r="D11" s="14" t="s">
        <v>294</v>
      </c>
      <c r="E11" s="15">
        <v>0.1003</v>
      </c>
      <c r="F11" s="14" t="s">
        <v>165</v>
      </c>
      <c r="G11" s="14" t="s">
        <v>166</v>
      </c>
      <c r="H11" s="14" t="str">
        <f>VLOOKUP(B11,Elegibilidade!A:I,9,0)</f>
        <v>Elegível</v>
      </c>
      <c r="I11" s="16">
        <v>153</v>
      </c>
      <c r="J11" s="17">
        <f>SUMIFS(Inadimplência!Q:Q,Inadimplência!A:A,FluxoFuturo!B11)</f>
        <v>0</v>
      </c>
      <c r="K11" s="17">
        <f t="shared" si="4"/>
        <v>326296.89154025452</v>
      </c>
      <c r="L11" s="17">
        <f t="shared" si="0"/>
        <v>326296.89154025452</v>
      </c>
      <c r="M11" s="14" t="s">
        <v>168</v>
      </c>
      <c r="N11" s="17">
        <v>326296.89154025452</v>
      </c>
      <c r="O11" s="17">
        <f t="shared" si="1"/>
        <v>298423.32687521545</v>
      </c>
      <c r="P11" s="17">
        <f>Vendas!$J$2</f>
        <v>886.38148057613409</v>
      </c>
      <c r="Q11" s="116">
        <f>VLOOKUP(B11,Vendas!A:F,6,0)</f>
        <v>376.79</v>
      </c>
      <c r="R11" s="17">
        <f t="shared" si="2"/>
        <v>333979.6780662816</v>
      </c>
      <c r="S11" s="18">
        <f t="shared" si="3"/>
        <v>0.89353738108577485</v>
      </c>
      <c r="T11" s="17">
        <v>3705.22</v>
      </c>
      <c r="U11" s="17">
        <v>3705.22</v>
      </c>
      <c r="V11" s="17">
        <v>3705.22</v>
      </c>
      <c r="W11" s="17">
        <v>3705.22</v>
      </c>
      <c r="X11" s="17">
        <v>3705.22</v>
      </c>
      <c r="Y11" s="17">
        <v>3705.22</v>
      </c>
      <c r="Z11" s="17">
        <v>3705.22</v>
      </c>
      <c r="AA11" s="17">
        <v>3705.22</v>
      </c>
      <c r="AB11" s="17">
        <v>3705.22</v>
      </c>
      <c r="AC11" s="17">
        <v>3705.22</v>
      </c>
      <c r="AD11" s="17">
        <v>3705.22</v>
      </c>
      <c r="AE11" s="17">
        <v>3705.22</v>
      </c>
      <c r="AF11" s="17">
        <v>3705.22</v>
      </c>
      <c r="AG11" s="17">
        <v>3705.22</v>
      </c>
      <c r="AH11" s="17">
        <v>3705.22</v>
      </c>
      <c r="AI11" s="17">
        <v>3705.22</v>
      </c>
      <c r="AJ11" s="17">
        <v>3705.22</v>
      </c>
      <c r="AK11" s="17">
        <v>3705.22</v>
      </c>
      <c r="AL11" s="17">
        <v>3705.22</v>
      </c>
      <c r="AM11" s="17">
        <v>3705.22</v>
      </c>
      <c r="AN11" s="17">
        <v>3705.22</v>
      </c>
      <c r="AO11" s="17">
        <v>3705.22</v>
      </c>
      <c r="AP11" s="17">
        <v>3705.22</v>
      </c>
      <c r="AQ11" s="17">
        <v>3705.22</v>
      </c>
      <c r="AR11" s="17">
        <v>3705.22</v>
      </c>
      <c r="AS11" s="17">
        <v>3705.22</v>
      </c>
      <c r="AT11" s="17">
        <v>3705.22</v>
      </c>
      <c r="AU11" s="17">
        <v>3705.22</v>
      </c>
      <c r="AV11" s="17">
        <v>3705.22</v>
      </c>
      <c r="AW11" s="17">
        <v>3705.22</v>
      </c>
      <c r="AX11" s="17">
        <v>3705.22</v>
      </c>
      <c r="AY11" s="17">
        <v>3705.22</v>
      </c>
      <c r="AZ11" s="17">
        <v>3705.22</v>
      </c>
      <c r="BA11" s="17">
        <v>3705.22</v>
      </c>
      <c r="BB11" s="17">
        <v>3705.22</v>
      </c>
      <c r="BC11" s="17">
        <v>3705.22</v>
      </c>
      <c r="BD11" s="17">
        <v>3705.22</v>
      </c>
      <c r="BE11" s="17">
        <v>3705.22</v>
      </c>
      <c r="BF11" s="17">
        <v>3705.22</v>
      </c>
      <c r="BG11" s="17">
        <v>3705.22</v>
      </c>
      <c r="BH11" s="17">
        <v>3705.22</v>
      </c>
      <c r="BI11" s="17">
        <v>3705.22</v>
      </c>
      <c r="BJ11" s="17">
        <v>3705.22</v>
      </c>
      <c r="BK11" s="17">
        <v>3705.22</v>
      </c>
      <c r="BL11" s="17">
        <v>3705.22</v>
      </c>
      <c r="BM11" s="17">
        <v>3705.22</v>
      </c>
      <c r="BN11" s="17">
        <v>3705.22</v>
      </c>
      <c r="BO11" s="17">
        <v>3705.22</v>
      </c>
      <c r="BP11" s="17">
        <v>3705.22</v>
      </c>
      <c r="BQ11" s="17">
        <v>3705.22</v>
      </c>
      <c r="BR11" s="17">
        <v>3705.22</v>
      </c>
      <c r="BS11" s="17">
        <v>3705.22</v>
      </c>
      <c r="BT11" s="17">
        <v>3705.22</v>
      </c>
      <c r="BU11" s="17">
        <v>3705.22</v>
      </c>
      <c r="BV11" s="17">
        <v>3705.22</v>
      </c>
      <c r="BW11" s="17">
        <v>3705.22</v>
      </c>
      <c r="BX11" s="17">
        <v>3705.22</v>
      </c>
      <c r="BY11" s="17">
        <v>3705.22</v>
      </c>
      <c r="BZ11" s="17">
        <v>3705.22</v>
      </c>
      <c r="CA11" s="17">
        <v>3705.22</v>
      </c>
      <c r="CB11" s="17">
        <v>3705.22</v>
      </c>
      <c r="CC11" s="17">
        <v>3705.22</v>
      </c>
      <c r="CD11" s="17">
        <v>3705.22</v>
      </c>
      <c r="CE11" s="17">
        <v>3705.22</v>
      </c>
      <c r="CF11" s="17">
        <v>3705.22</v>
      </c>
      <c r="CG11" s="17">
        <v>3705.22</v>
      </c>
      <c r="CH11" s="17">
        <v>3705.22</v>
      </c>
      <c r="CI11" s="17">
        <v>3705.22</v>
      </c>
      <c r="CJ11" s="17">
        <v>3705.22</v>
      </c>
      <c r="CK11" s="17">
        <v>3705.22</v>
      </c>
      <c r="CL11" s="17">
        <v>3705.22</v>
      </c>
      <c r="CM11" s="17">
        <v>3705.22</v>
      </c>
      <c r="CN11" s="17">
        <v>3705.22</v>
      </c>
      <c r="CO11" s="17">
        <v>3705.22</v>
      </c>
      <c r="CP11" s="17">
        <v>3705.22</v>
      </c>
      <c r="CQ11" s="17">
        <v>3705.22</v>
      </c>
      <c r="CR11" s="17">
        <v>3705.22</v>
      </c>
      <c r="CS11" s="17">
        <v>3705.22</v>
      </c>
      <c r="CT11" s="17">
        <v>3705.22</v>
      </c>
      <c r="CU11" s="17">
        <v>3705.22</v>
      </c>
      <c r="CV11" s="17">
        <v>3705.22</v>
      </c>
      <c r="CW11" s="17">
        <v>3705.22</v>
      </c>
      <c r="CX11" s="17">
        <v>3705.22</v>
      </c>
      <c r="CY11" s="17">
        <v>3705.22</v>
      </c>
      <c r="CZ11" s="17">
        <v>3705.22</v>
      </c>
      <c r="DA11" s="17">
        <v>3705.22</v>
      </c>
      <c r="DB11" s="17">
        <v>3705.22</v>
      </c>
      <c r="DC11" s="17">
        <v>3705.22</v>
      </c>
      <c r="DD11" s="17">
        <v>3705.22</v>
      </c>
      <c r="DE11" s="17">
        <v>3705.22</v>
      </c>
      <c r="DF11" s="17">
        <v>3705.22</v>
      </c>
      <c r="DG11" s="17">
        <v>3705.22</v>
      </c>
      <c r="DH11" s="17">
        <v>3705.22</v>
      </c>
      <c r="DI11" s="17">
        <v>3705.22</v>
      </c>
      <c r="DJ11" s="17">
        <v>3705.22</v>
      </c>
      <c r="DK11" s="17">
        <v>3705.22</v>
      </c>
      <c r="DL11" s="17">
        <v>3705.22</v>
      </c>
      <c r="DM11" s="17">
        <v>3705.22</v>
      </c>
      <c r="DN11" s="17">
        <v>3705.22</v>
      </c>
      <c r="DO11" s="17">
        <v>3705.22</v>
      </c>
      <c r="DP11" s="17">
        <v>3705.22</v>
      </c>
      <c r="DQ11" s="17">
        <v>3705.22</v>
      </c>
      <c r="DR11" s="17">
        <v>3705.22</v>
      </c>
      <c r="DS11" s="17">
        <v>3705.22</v>
      </c>
      <c r="DT11" s="17">
        <v>3705.22</v>
      </c>
      <c r="DU11" s="17">
        <v>3705.22</v>
      </c>
      <c r="DV11" s="17">
        <v>3705.22</v>
      </c>
      <c r="DW11" s="17">
        <v>3705.22</v>
      </c>
      <c r="DX11" s="17">
        <v>3705.22</v>
      </c>
      <c r="DY11" s="17">
        <v>3705.22</v>
      </c>
      <c r="DZ11" s="17">
        <v>3705.22</v>
      </c>
      <c r="EA11" s="17">
        <v>3705.22</v>
      </c>
      <c r="EB11" s="17">
        <v>3705.22</v>
      </c>
      <c r="EC11" s="17">
        <v>3705.22</v>
      </c>
      <c r="ED11" s="17">
        <v>3705.22</v>
      </c>
      <c r="EE11" s="17">
        <v>3705.22</v>
      </c>
      <c r="EF11" s="17">
        <v>3705.22</v>
      </c>
      <c r="EG11" s="17">
        <v>3705.22</v>
      </c>
      <c r="EH11" s="17">
        <v>3705.22</v>
      </c>
      <c r="EI11" s="17">
        <v>3705.22</v>
      </c>
      <c r="EJ11" s="17">
        <v>3705.22</v>
      </c>
      <c r="EK11" s="17">
        <v>3705.22</v>
      </c>
      <c r="EL11" s="17">
        <v>3705.22</v>
      </c>
      <c r="EM11" s="17">
        <v>3705.22</v>
      </c>
      <c r="EN11" s="17">
        <v>3705.22</v>
      </c>
      <c r="EO11" s="17">
        <v>3705.22</v>
      </c>
      <c r="EP11" s="17">
        <v>3705.22</v>
      </c>
      <c r="EQ11" s="17">
        <v>3705.22</v>
      </c>
      <c r="ER11" s="17">
        <v>3705.22</v>
      </c>
      <c r="ES11" s="17">
        <v>3705.22</v>
      </c>
      <c r="ET11" s="17">
        <v>3705.22</v>
      </c>
      <c r="EU11" s="17">
        <v>3705.22</v>
      </c>
      <c r="EV11" s="17">
        <v>3705.22</v>
      </c>
      <c r="EW11" s="17">
        <v>3705.22</v>
      </c>
      <c r="EX11" s="17">
        <v>3705.22</v>
      </c>
      <c r="EY11" s="17">
        <v>3705.22</v>
      </c>
      <c r="EZ11" s="17">
        <v>3705.22</v>
      </c>
      <c r="FA11" s="17">
        <v>3705.22</v>
      </c>
      <c r="FB11" s="17">
        <v>3705.22</v>
      </c>
      <c r="FC11" s="17">
        <v>3705.22</v>
      </c>
      <c r="FD11" s="17">
        <v>3705.22</v>
      </c>
      <c r="FE11" s="17">
        <v>3705.22</v>
      </c>
      <c r="FF11" s="17">
        <v>3705.22</v>
      </c>
      <c r="FG11" s="17">
        <v>3705.22</v>
      </c>
      <c r="FH11" s="17">
        <v>3705.22</v>
      </c>
      <c r="FI11" s="17">
        <v>3705.22</v>
      </c>
      <c r="FJ11" s="17">
        <v>3705.22</v>
      </c>
      <c r="FK11" s="17">
        <v>3705.22</v>
      </c>
      <c r="FL11" s="17">
        <v>3705.22</v>
      </c>
      <c r="FM11" s="17">
        <v>3705.22</v>
      </c>
      <c r="FN11" s="17">
        <v>3705.22</v>
      </c>
      <c r="FO11" s="17">
        <v>3705.22</v>
      </c>
      <c r="FP11" s="17">
        <v>3705.22</v>
      </c>
      <c r="FQ11" s="14">
        <v>0</v>
      </c>
      <c r="FR11" s="14">
        <v>0</v>
      </c>
      <c r="FS11" s="14">
        <v>0</v>
      </c>
      <c r="FT11" s="14">
        <v>0</v>
      </c>
      <c r="FU11" s="14">
        <v>0</v>
      </c>
      <c r="FV11" s="14">
        <v>0</v>
      </c>
      <c r="FW11" s="14">
        <v>0</v>
      </c>
      <c r="FX11" s="14">
        <v>0</v>
      </c>
      <c r="FY11" s="14">
        <v>0</v>
      </c>
      <c r="FZ11" s="14">
        <v>0</v>
      </c>
      <c r="GA11" s="14">
        <v>0</v>
      </c>
      <c r="GB11" s="14">
        <v>0</v>
      </c>
      <c r="GC11" s="14">
        <v>0</v>
      </c>
      <c r="GD11" s="14">
        <v>0</v>
      </c>
      <c r="GE11" s="14">
        <v>0</v>
      </c>
      <c r="GF11" s="14">
        <v>0</v>
      </c>
      <c r="GG11" s="14">
        <v>0</v>
      </c>
      <c r="GH11" s="14">
        <v>0</v>
      </c>
      <c r="GI11" s="14">
        <v>0</v>
      </c>
      <c r="GJ11" s="14">
        <v>135672</v>
      </c>
      <c r="GK11" s="13"/>
    </row>
    <row r="12" spans="1:193" x14ac:dyDescent="0.3">
      <c r="A12" s="14">
        <v>135634</v>
      </c>
      <c r="B12" s="14">
        <f>VLOOKUP(A12,'[9]Fluxo por Unidade'!$G:$H,2,0)</f>
        <v>6427</v>
      </c>
      <c r="C12" s="14" t="s">
        <v>91</v>
      </c>
      <c r="D12" s="14" t="s">
        <v>270</v>
      </c>
      <c r="E12" s="15">
        <v>0.1003</v>
      </c>
      <c r="F12" s="14" t="s">
        <v>165</v>
      </c>
      <c r="G12" s="14" t="s">
        <v>166</v>
      </c>
      <c r="H12" s="14" t="str">
        <f>VLOOKUP(B12,Elegibilidade!A:I,9,0)</f>
        <v>Elegível</v>
      </c>
      <c r="I12" s="16">
        <v>151</v>
      </c>
      <c r="J12" s="17">
        <f>SUMIFS(Inadimplência!Q:Q,Inadimplência!A:A,FluxoFuturo!B12)</f>
        <v>0</v>
      </c>
      <c r="K12" s="17">
        <f t="shared" si="4"/>
        <v>323536.30523948697</v>
      </c>
      <c r="L12" s="17">
        <f t="shared" si="0"/>
        <v>323536.30523948697</v>
      </c>
      <c r="M12" s="14" t="s">
        <v>168</v>
      </c>
      <c r="N12" s="17">
        <v>323536.30523948697</v>
      </c>
      <c r="O12" s="17">
        <f t="shared" si="1"/>
        <v>297218.88344806631</v>
      </c>
      <c r="P12" s="17">
        <f>Vendas!$J$2</f>
        <v>886.38148057613409</v>
      </c>
      <c r="Q12" s="116">
        <f>VLOOKUP(B12,Vendas!A:F,6,0)</f>
        <v>377.26</v>
      </c>
      <c r="R12" s="17">
        <f t="shared" si="2"/>
        <v>334396.27736215235</v>
      </c>
      <c r="S12" s="18">
        <f t="shared" si="3"/>
        <v>0.88882234513088554</v>
      </c>
      <c r="T12" s="17">
        <v>16627.59</v>
      </c>
      <c r="U12" s="17">
        <v>2499.4299999999998</v>
      </c>
      <c r="V12" s="17">
        <v>2499.4299999999998</v>
      </c>
      <c r="W12" s="17">
        <v>2499.4299999999998</v>
      </c>
      <c r="X12" s="17">
        <v>2499.4299999999998</v>
      </c>
      <c r="Y12" s="17">
        <v>2499.4299999999998</v>
      </c>
      <c r="Z12" s="17">
        <v>2499.4299999999998</v>
      </c>
      <c r="AA12" s="17">
        <v>2499.4299999999998</v>
      </c>
      <c r="AB12" s="17">
        <v>2499.4299999999998</v>
      </c>
      <c r="AC12" s="17">
        <v>2499.4299999999998</v>
      </c>
      <c r="AD12" s="17">
        <v>2499.4299999999998</v>
      </c>
      <c r="AE12" s="17">
        <v>2499.4299999999998</v>
      </c>
      <c r="AF12" s="17">
        <v>16627.59</v>
      </c>
      <c r="AG12" s="17">
        <v>2499.4299999999998</v>
      </c>
      <c r="AH12" s="17">
        <v>2499.4299999999998</v>
      </c>
      <c r="AI12" s="17">
        <v>2499.4299999999998</v>
      </c>
      <c r="AJ12" s="17">
        <v>2499.4299999999998</v>
      </c>
      <c r="AK12" s="17">
        <v>2499.4299999999998</v>
      </c>
      <c r="AL12" s="17">
        <v>2499.4299999999998</v>
      </c>
      <c r="AM12" s="17">
        <v>2499.4299999999998</v>
      </c>
      <c r="AN12" s="17">
        <v>2499.4299999999998</v>
      </c>
      <c r="AO12" s="17">
        <v>2499.4299999999998</v>
      </c>
      <c r="AP12" s="17">
        <v>2499.4299999999998</v>
      </c>
      <c r="AQ12" s="17">
        <v>2499.4299999999998</v>
      </c>
      <c r="AR12" s="17">
        <v>16627.59</v>
      </c>
      <c r="AS12" s="17">
        <v>2499.4299999999998</v>
      </c>
      <c r="AT12" s="17">
        <v>2499.4299999999998</v>
      </c>
      <c r="AU12" s="17">
        <v>2499.4299999999998</v>
      </c>
      <c r="AV12" s="17">
        <v>2499.4299999999998</v>
      </c>
      <c r="AW12" s="17">
        <v>2499.4299999999998</v>
      </c>
      <c r="AX12" s="17">
        <v>2499.4299999999998</v>
      </c>
      <c r="AY12" s="17">
        <v>2499.4299999999998</v>
      </c>
      <c r="AZ12" s="17">
        <v>2499.4299999999998</v>
      </c>
      <c r="BA12" s="17">
        <v>2499.4299999999998</v>
      </c>
      <c r="BB12" s="17">
        <v>2499.4299999999998</v>
      </c>
      <c r="BC12" s="17">
        <v>2499.4299999999998</v>
      </c>
      <c r="BD12" s="17">
        <v>16627.59</v>
      </c>
      <c r="BE12" s="17">
        <v>2499.4299999999998</v>
      </c>
      <c r="BF12" s="17">
        <v>2499.4299999999998</v>
      </c>
      <c r="BG12" s="17">
        <v>2499.4299999999998</v>
      </c>
      <c r="BH12" s="17">
        <v>2499.4299999999998</v>
      </c>
      <c r="BI12" s="17">
        <v>2499.4299999999998</v>
      </c>
      <c r="BJ12" s="17">
        <v>2499.4299999999998</v>
      </c>
      <c r="BK12" s="17">
        <v>2499.4299999999998</v>
      </c>
      <c r="BL12" s="17">
        <v>2499.4299999999998</v>
      </c>
      <c r="BM12" s="17">
        <v>2499.4299999999998</v>
      </c>
      <c r="BN12" s="17">
        <v>2499.4299999999998</v>
      </c>
      <c r="BO12" s="17">
        <v>2499.4299999999998</v>
      </c>
      <c r="BP12" s="17">
        <v>16627.59</v>
      </c>
      <c r="BQ12" s="17">
        <v>2499.4299999999998</v>
      </c>
      <c r="BR12" s="17">
        <v>2499.4299999999998</v>
      </c>
      <c r="BS12" s="17">
        <v>2499.4299999999998</v>
      </c>
      <c r="BT12" s="17">
        <v>2499.4299999999998</v>
      </c>
      <c r="BU12" s="17">
        <v>2499.4299999999998</v>
      </c>
      <c r="BV12" s="17">
        <v>2499.4299999999998</v>
      </c>
      <c r="BW12" s="17">
        <v>2499.4299999999998</v>
      </c>
      <c r="BX12" s="17">
        <v>2499.4299999999998</v>
      </c>
      <c r="BY12" s="17">
        <v>2499.4299999999998</v>
      </c>
      <c r="BZ12" s="17">
        <v>2499.4299999999998</v>
      </c>
      <c r="CA12" s="17">
        <v>2499.4299999999998</v>
      </c>
      <c r="CB12" s="17">
        <v>16627.59</v>
      </c>
      <c r="CC12" s="17">
        <v>2499.4299999999998</v>
      </c>
      <c r="CD12" s="17">
        <v>2499.4299999999998</v>
      </c>
      <c r="CE12" s="17">
        <v>2499.4299999999998</v>
      </c>
      <c r="CF12" s="17">
        <v>2499.4299999999998</v>
      </c>
      <c r="CG12" s="17">
        <v>2499.4299999999998</v>
      </c>
      <c r="CH12" s="17">
        <v>2499.4299999999998</v>
      </c>
      <c r="CI12" s="17">
        <v>2499.4299999999998</v>
      </c>
      <c r="CJ12" s="17">
        <v>2499.4299999999998</v>
      </c>
      <c r="CK12" s="17">
        <v>2499.4299999999998</v>
      </c>
      <c r="CL12" s="17">
        <v>2499.4299999999998</v>
      </c>
      <c r="CM12" s="17">
        <v>2499.4299999999998</v>
      </c>
      <c r="CN12" s="17">
        <v>16627.59</v>
      </c>
      <c r="CO12" s="17">
        <v>2499.4299999999998</v>
      </c>
      <c r="CP12" s="17">
        <v>2499.4299999999998</v>
      </c>
      <c r="CQ12" s="17">
        <v>2499.4299999999998</v>
      </c>
      <c r="CR12" s="17">
        <v>2499.4299999999998</v>
      </c>
      <c r="CS12" s="17">
        <v>2499.4299999999998</v>
      </c>
      <c r="CT12" s="17">
        <v>2499.4299999999998</v>
      </c>
      <c r="CU12" s="17">
        <v>2499.4299999999998</v>
      </c>
      <c r="CV12" s="17">
        <v>2499.4299999999998</v>
      </c>
      <c r="CW12" s="17">
        <v>2499.4299999999998</v>
      </c>
      <c r="CX12" s="17">
        <v>2499.4299999999998</v>
      </c>
      <c r="CY12" s="17">
        <v>2499.4299999999998</v>
      </c>
      <c r="CZ12" s="17">
        <v>16627.59</v>
      </c>
      <c r="DA12" s="17">
        <v>2499.4299999999998</v>
      </c>
      <c r="DB12" s="17">
        <v>2499.4299999999998</v>
      </c>
      <c r="DC12" s="17">
        <v>2499.4299999999998</v>
      </c>
      <c r="DD12" s="17">
        <v>2499.4299999999998</v>
      </c>
      <c r="DE12" s="17">
        <v>2499.4299999999998</v>
      </c>
      <c r="DF12" s="17">
        <v>2499.4299999999998</v>
      </c>
      <c r="DG12" s="17">
        <v>2499.4299999999998</v>
      </c>
      <c r="DH12" s="17">
        <v>2499.4299999999998</v>
      </c>
      <c r="DI12" s="17">
        <v>2499.4299999999998</v>
      </c>
      <c r="DJ12" s="17">
        <v>2499.4299999999998</v>
      </c>
      <c r="DK12" s="17">
        <v>2499.4299999999998</v>
      </c>
      <c r="DL12" s="17">
        <v>16627.59</v>
      </c>
      <c r="DM12" s="17">
        <v>2499.4299999999998</v>
      </c>
      <c r="DN12" s="17">
        <v>2499.4299999999998</v>
      </c>
      <c r="DO12" s="17">
        <v>2499.4299999999998</v>
      </c>
      <c r="DP12" s="17">
        <v>2499.4299999999998</v>
      </c>
      <c r="DQ12" s="17">
        <v>2499.4299999999998</v>
      </c>
      <c r="DR12" s="17">
        <v>2499.4299999999998</v>
      </c>
      <c r="DS12" s="17">
        <v>2499.4299999999998</v>
      </c>
      <c r="DT12" s="17">
        <v>2499.4299999999998</v>
      </c>
      <c r="DU12" s="17">
        <v>2499.4299999999998</v>
      </c>
      <c r="DV12" s="17">
        <v>2499.4299999999998</v>
      </c>
      <c r="DW12" s="17">
        <v>2499.4299999999998</v>
      </c>
      <c r="DX12" s="17">
        <v>16627.59</v>
      </c>
      <c r="DY12" s="17">
        <v>2499.4299999999998</v>
      </c>
      <c r="DZ12" s="17">
        <v>2499.4299999999998</v>
      </c>
      <c r="EA12" s="17">
        <v>2499.4299999999998</v>
      </c>
      <c r="EB12" s="17">
        <v>2499.4299999999998</v>
      </c>
      <c r="EC12" s="17">
        <v>2499.4299999999998</v>
      </c>
      <c r="ED12" s="17">
        <v>2499.4299999999998</v>
      </c>
      <c r="EE12" s="17">
        <v>2499.4299999999998</v>
      </c>
      <c r="EF12" s="17">
        <v>2499.4299999999998</v>
      </c>
      <c r="EG12" s="17">
        <v>2499.4299999999998</v>
      </c>
      <c r="EH12" s="17">
        <v>2499.4299999999998</v>
      </c>
      <c r="EI12" s="17">
        <v>2499.4299999999998</v>
      </c>
      <c r="EJ12" s="17">
        <v>16627.59</v>
      </c>
      <c r="EK12" s="17">
        <v>2499.4299999999998</v>
      </c>
      <c r="EL12" s="17">
        <v>2499.4299999999998</v>
      </c>
      <c r="EM12" s="17">
        <v>2499.4299999999998</v>
      </c>
      <c r="EN12" s="17">
        <v>2499.4299999999998</v>
      </c>
      <c r="EO12" s="17">
        <v>2499.4299999999998</v>
      </c>
      <c r="EP12" s="17">
        <v>2499.4299999999998</v>
      </c>
      <c r="EQ12" s="17">
        <v>2499.4299999999998</v>
      </c>
      <c r="ER12" s="17">
        <v>2499.4299999999998</v>
      </c>
      <c r="ES12" s="17">
        <v>2499.4299999999998</v>
      </c>
      <c r="ET12" s="17">
        <v>2499.4299999999998</v>
      </c>
      <c r="EU12" s="17">
        <v>2499.4299999999998</v>
      </c>
      <c r="EV12" s="17">
        <v>16627.59</v>
      </c>
      <c r="EW12" s="17">
        <v>2499.4299999999998</v>
      </c>
      <c r="EX12" s="17">
        <v>2499.4299999999998</v>
      </c>
      <c r="EY12" s="17">
        <v>2499.4299999999998</v>
      </c>
      <c r="EZ12" s="17">
        <v>2499.4299999999998</v>
      </c>
      <c r="FA12" s="17">
        <v>2499.4299999999998</v>
      </c>
      <c r="FB12" s="17">
        <v>2499.4299999999998</v>
      </c>
      <c r="FC12" s="17">
        <v>2499.4299999999998</v>
      </c>
      <c r="FD12" s="17">
        <v>2499.4299999999998</v>
      </c>
      <c r="FE12" s="17">
        <v>2499.4299999999998</v>
      </c>
      <c r="FF12" s="17">
        <v>2499.4299999999998</v>
      </c>
      <c r="FG12" s="17">
        <v>2499.4299999999998</v>
      </c>
      <c r="FH12" s="17">
        <v>2499.4299999999998</v>
      </c>
      <c r="FI12" s="17">
        <v>2499.4299999999998</v>
      </c>
      <c r="FJ12" s="17">
        <v>2499.4299999999998</v>
      </c>
      <c r="FK12" s="17">
        <v>2499.4299999999998</v>
      </c>
      <c r="FL12" s="17">
        <v>2499.4299999999998</v>
      </c>
      <c r="FM12" s="17">
        <v>2499.4299999999998</v>
      </c>
      <c r="FN12" s="17">
        <v>2499.4299999999998</v>
      </c>
      <c r="FO12" s="14">
        <v>0</v>
      </c>
      <c r="FP12" s="14">
        <v>0</v>
      </c>
      <c r="FQ12" s="14">
        <v>0</v>
      </c>
      <c r="FR12" s="14">
        <v>0</v>
      </c>
      <c r="FS12" s="14">
        <v>0</v>
      </c>
      <c r="FT12" s="14">
        <v>0</v>
      </c>
      <c r="FU12" s="14">
        <v>0</v>
      </c>
      <c r="FV12" s="14">
        <v>0</v>
      </c>
      <c r="FW12" s="14">
        <v>0</v>
      </c>
      <c r="FX12" s="14">
        <v>0</v>
      </c>
      <c r="FY12" s="14">
        <v>0</v>
      </c>
      <c r="FZ12" s="14">
        <v>0</v>
      </c>
      <c r="GA12" s="14">
        <v>0</v>
      </c>
      <c r="GB12" s="14">
        <v>0</v>
      </c>
      <c r="GC12" s="14">
        <v>0</v>
      </c>
      <c r="GD12" s="14">
        <v>0</v>
      </c>
      <c r="GE12" s="14">
        <v>0</v>
      </c>
      <c r="GF12" s="14">
        <v>0</v>
      </c>
      <c r="GG12" s="14">
        <v>0</v>
      </c>
      <c r="GH12" s="14">
        <v>0</v>
      </c>
      <c r="GI12" s="14">
        <v>0</v>
      </c>
      <c r="GJ12" s="14">
        <v>135634</v>
      </c>
      <c r="GK12" s="13"/>
    </row>
    <row r="13" spans="1:193" x14ac:dyDescent="0.3">
      <c r="A13" s="14">
        <v>135616</v>
      </c>
      <c r="B13" s="14">
        <f>VLOOKUP(A13,'[9]Fluxo por Unidade'!$G:$H,2,0)</f>
        <v>6399</v>
      </c>
      <c r="C13" s="14" t="s">
        <v>241</v>
      </c>
      <c r="D13" s="14" t="s">
        <v>242</v>
      </c>
      <c r="E13" s="15">
        <v>0.1003</v>
      </c>
      <c r="F13" s="14" t="s">
        <v>165</v>
      </c>
      <c r="G13" s="14" t="s">
        <v>166</v>
      </c>
      <c r="H13" s="14" t="str">
        <f>VLOOKUP(B13,Elegibilidade!A:I,9,0)</f>
        <v>Elegível</v>
      </c>
      <c r="I13" s="16">
        <v>150</v>
      </c>
      <c r="J13" s="17">
        <f>SUMIFS(Inadimplência!Q:Q,Inadimplência!A:A,FluxoFuturo!B13)</f>
        <v>0</v>
      </c>
      <c r="K13" s="17">
        <f t="shared" si="4"/>
        <v>322829.0915214601</v>
      </c>
      <c r="L13" s="17">
        <f t="shared" si="0"/>
        <v>322829.0915214601</v>
      </c>
      <c r="M13" s="14" t="s">
        <v>168</v>
      </c>
      <c r="N13" s="17">
        <v>322829.0915214601</v>
      </c>
      <c r="O13" s="17">
        <f t="shared" si="1"/>
        <v>295634.05422600027</v>
      </c>
      <c r="P13" s="17">
        <f>Vendas!$J$2</f>
        <v>886.38148057613409</v>
      </c>
      <c r="Q13" s="116">
        <f>VLOOKUP(B13,Vendas!A:F,6,0)</f>
        <v>434.56</v>
      </c>
      <c r="R13" s="17">
        <f t="shared" si="2"/>
        <v>385185.93619916483</v>
      </c>
      <c r="S13" s="18">
        <f t="shared" si="3"/>
        <v>0.76750999048194546</v>
      </c>
      <c r="T13" s="17">
        <v>3703.42</v>
      </c>
      <c r="U13" s="17">
        <v>3703.42</v>
      </c>
      <c r="V13" s="17">
        <v>3703.42</v>
      </c>
      <c r="W13" s="17">
        <v>3703.42</v>
      </c>
      <c r="X13" s="17">
        <v>3703.42</v>
      </c>
      <c r="Y13" s="17">
        <v>3703.42</v>
      </c>
      <c r="Z13" s="17">
        <v>3703.42</v>
      </c>
      <c r="AA13" s="17">
        <v>3703.42</v>
      </c>
      <c r="AB13" s="17">
        <v>3703.42</v>
      </c>
      <c r="AC13" s="17">
        <v>3703.42</v>
      </c>
      <c r="AD13" s="17">
        <v>3703.42</v>
      </c>
      <c r="AE13" s="17">
        <v>3703.42</v>
      </c>
      <c r="AF13" s="17">
        <v>3703.42</v>
      </c>
      <c r="AG13" s="17">
        <v>3703.42</v>
      </c>
      <c r="AH13" s="17">
        <v>3703.42</v>
      </c>
      <c r="AI13" s="17">
        <v>3703.42</v>
      </c>
      <c r="AJ13" s="17">
        <v>3703.42</v>
      </c>
      <c r="AK13" s="17">
        <v>3703.42</v>
      </c>
      <c r="AL13" s="17">
        <v>3703.42</v>
      </c>
      <c r="AM13" s="17">
        <v>3703.42</v>
      </c>
      <c r="AN13" s="17">
        <v>3703.42</v>
      </c>
      <c r="AO13" s="17">
        <v>3703.42</v>
      </c>
      <c r="AP13" s="17">
        <v>3703.42</v>
      </c>
      <c r="AQ13" s="17">
        <v>3703.42</v>
      </c>
      <c r="AR13" s="17">
        <v>3703.42</v>
      </c>
      <c r="AS13" s="17">
        <v>3703.42</v>
      </c>
      <c r="AT13" s="17">
        <v>3703.42</v>
      </c>
      <c r="AU13" s="17">
        <v>3703.42</v>
      </c>
      <c r="AV13" s="17">
        <v>3703.42</v>
      </c>
      <c r="AW13" s="17">
        <v>3703.42</v>
      </c>
      <c r="AX13" s="17">
        <v>3703.42</v>
      </c>
      <c r="AY13" s="17">
        <v>3703.42</v>
      </c>
      <c r="AZ13" s="17">
        <v>3703.42</v>
      </c>
      <c r="BA13" s="17">
        <v>3703.42</v>
      </c>
      <c r="BB13" s="17">
        <v>3703.42</v>
      </c>
      <c r="BC13" s="17">
        <v>3703.42</v>
      </c>
      <c r="BD13" s="17">
        <v>3703.42</v>
      </c>
      <c r="BE13" s="17">
        <v>3703.42</v>
      </c>
      <c r="BF13" s="17">
        <v>3703.42</v>
      </c>
      <c r="BG13" s="17">
        <v>3703.42</v>
      </c>
      <c r="BH13" s="17">
        <v>3703.42</v>
      </c>
      <c r="BI13" s="17">
        <v>3703.42</v>
      </c>
      <c r="BJ13" s="17">
        <v>3703.42</v>
      </c>
      <c r="BK13" s="17">
        <v>3703.42</v>
      </c>
      <c r="BL13" s="17">
        <v>3703.42</v>
      </c>
      <c r="BM13" s="17">
        <v>3703.42</v>
      </c>
      <c r="BN13" s="17">
        <v>3703.42</v>
      </c>
      <c r="BO13" s="17">
        <v>3703.42</v>
      </c>
      <c r="BP13" s="17">
        <v>3703.42</v>
      </c>
      <c r="BQ13" s="17">
        <v>3703.42</v>
      </c>
      <c r="BR13" s="17">
        <v>3703.42</v>
      </c>
      <c r="BS13" s="17">
        <v>3703.42</v>
      </c>
      <c r="BT13" s="17">
        <v>3703.42</v>
      </c>
      <c r="BU13" s="17">
        <v>3703.42</v>
      </c>
      <c r="BV13" s="17">
        <v>3703.42</v>
      </c>
      <c r="BW13" s="17">
        <v>3703.42</v>
      </c>
      <c r="BX13" s="17">
        <v>3703.42</v>
      </c>
      <c r="BY13" s="17">
        <v>3703.42</v>
      </c>
      <c r="BZ13" s="17">
        <v>3703.42</v>
      </c>
      <c r="CA13" s="17">
        <v>3703.42</v>
      </c>
      <c r="CB13" s="17">
        <v>3703.42</v>
      </c>
      <c r="CC13" s="17">
        <v>3703.42</v>
      </c>
      <c r="CD13" s="17">
        <v>3703.42</v>
      </c>
      <c r="CE13" s="17">
        <v>3703.42</v>
      </c>
      <c r="CF13" s="17">
        <v>3703.42</v>
      </c>
      <c r="CG13" s="17">
        <v>3703.42</v>
      </c>
      <c r="CH13" s="17">
        <v>3703.42</v>
      </c>
      <c r="CI13" s="17">
        <v>3703.42</v>
      </c>
      <c r="CJ13" s="17">
        <v>3703.42</v>
      </c>
      <c r="CK13" s="17">
        <v>3703.42</v>
      </c>
      <c r="CL13" s="17">
        <v>3703.42</v>
      </c>
      <c r="CM13" s="17">
        <v>3703.42</v>
      </c>
      <c r="CN13" s="17">
        <v>3703.42</v>
      </c>
      <c r="CO13" s="17">
        <v>3703.42</v>
      </c>
      <c r="CP13" s="17">
        <v>3703.42</v>
      </c>
      <c r="CQ13" s="17">
        <v>3703.42</v>
      </c>
      <c r="CR13" s="17">
        <v>3703.42</v>
      </c>
      <c r="CS13" s="17">
        <v>3703.42</v>
      </c>
      <c r="CT13" s="17">
        <v>3703.42</v>
      </c>
      <c r="CU13" s="17">
        <v>3703.42</v>
      </c>
      <c r="CV13" s="17">
        <v>3703.42</v>
      </c>
      <c r="CW13" s="17">
        <v>3703.42</v>
      </c>
      <c r="CX13" s="17">
        <v>3703.42</v>
      </c>
      <c r="CY13" s="17">
        <v>3703.42</v>
      </c>
      <c r="CZ13" s="17">
        <v>3703.42</v>
      </c>
      <c r="DA13" s="17">
        <v>3703.42</v>
      </c>
      <c r="DB13" s="17">
        <v>3703.42</v>
      </c>
      <c r="DC13" s="17">
        <v>3703.42</v>
      </c>
      <c r="DD13" s="17">
        <v>3703.42</v>
      </c>
      <c r="DE13" s="17">
        <v>3703.42</v>
      </c>
      <c r="DF13" s="17">
        <v>3703.42</v>
      </c>
      <c r="DG13" s="17">
        <v>3703.42</v>
      </c>
      <c r="DH13" s="17">
        <v>3703.42</v>
      </c>
      <c r="DI13" s="17">
        <v>3703.42</v>
      </c>
      <c r="DJ13" s="17">
        <v>3703.42</v>
      </c>
      <c r="DK13" s="17">
        <v>3703.42</v>
      </c>
      <c r="DL13" s="17">
        <v>3703.42</v>
      </c>
      <c r="DM13" s="17">
        <v>3703.42</v>
      </c>
      <c r="DN13" s="17">
        <v>3703.42</v>
      </c>
      <c r="DO13" s="17">
        <v>3703.42</v>
      </c>
      <c r="DP13" s="17">
        <v>3703.42</v>
      </c>
      <c r="DQ13" s="17">
        <v>3703.42</v>
      </c>
      <c r="DR13" s="17">
        <v>3703.42</v>
      </c>
      <c r="DS13" s="17">
        <v>3703.42</v>
      </c>
      <c r="DT13" s="17">
        <v>3703.42</v>
      </c>
      <c r="DU13" s="17">
        <v>3703.42</v>
      </c>
      <c r="DV13" s="17">
        <v>3703.42</v>
      </c>
      <c r="DW13" s="17">
        <v>3703.42</v>
      </c>
      <c r="DX13" s="17">
        <v>3703.42</v>
      </c>
      <c r="DY13" s="17">
        <v>3703.42</v>
      </c>
      <c r="DZ13" s="17">
        <v>3703.42</v>
      </c>
      <c r="EA13" s="17">
        <v>3703.42</v>
      </c>
      <c r="EB13" s="17">
        <v>3703.42</v>
      </c>
      <c r="EC13" s="17">
        <v>3703.42</v>
      </c>
      <c r="ED13" s="17">
        <v>3703.42</v>
      </c>
      <c r="EE13" s="17">
        <v>3703.42</v>
      </c>
      <c r="EF13" s="17">
        <v>3703.42</v>
      </c>
      <c r="EG13" s="17">
        <v>3703.42</v>
      </c>
      <c r="EH13" s="17">
        <v>3703.42</v>
      </c>
      <c r="EI13" s="17">
        <v>3703.42</v>
      </c>
      <c r="EJ13" s="17">
        <v>3703.42</v>
      </c>
      <c r="EK13" s="17">
        <v>3703.42</v>
      </c>
      <c r="EL13" s="17">
        <v>3703.42</v>
      </c>
      <c r="EM13" s="17">
        <v>3703.42</v>
      </c>
      <c r="EN13" s="17">
        <v>3703.42</v>
      </c>
      <c r="EO13" s="17">
        <v>3703.42</v>
      </c>
      <c r="EP13" s="17">
        <v>3703.42</v>
      </c>
      <c r="EQ13" s="17">
        <v>3703.42</v>
      </c>
      <c r="ER13" s="17">
        <v>3703.42</v>
      </c>
      <c r="ES13" s="17">
        <v>3703.42</v>
      </c>
      <c r="ET13" s="17">
        <v>3703.42</v>
      </c>
      <c r="EU13" s="17">
        <v>3703.42</v>
      </c>
      <c r="EV13" s="17">
        <v>3703.42</v>
      </c>
      <c r="EW13" s="17">
        <v>3703.42</v>
      </c>
      <c r="EX13" s="17">
        <v>3703.42</v>
      </c>
      <c r="EY13" s="17">
        <v>3703.42</v>
      </c>
      <c r="EZ13" s="17">
        <v>3703.42</v>
      </c>
      <c r="FA13" s="17">
        <v>3703.42</v>
      </c>
      <c r="FB13" s="17">
        <v>3703.42</v>
      </c>
      <c r="FC13" s="17">
        <v>3703.42</v>
      </c>
      <c r="FD13" s="17">
        <v>3703.42</v>
      </c>
      <c r="FE13" s="17">
        <v>3703.42</v>
      </c>
      <c r="FF13" s="17">
        <v>3703.42</v>
      </c>
      <c r="FG13" s="17">
        <v>3703.42</v>
      </c>
      <c r="FH13" s="17">
        <v>3703.42</v>
      </c>
      <c r="FI13" s="17">
        <v>3703.42</v>
      </c>
      <c r="FJ13" s="17">
        <v>3703.42</v>
      </c>
      <c r="FK13" s="17">
        <v>3703.42</v>
      </c>
      <c r="FL13" s="17">
        <v>3703.42</v>
      </c>
      <c r="FM13" s="17">
        <v>3703.38</v>
      </c>
      <c r="FN13" s="14">
        <v>0</v>
      </c>
      <c r="FO13" s="14">
        <v>0</v>
      </c>
      <c r="FP13" s="14">
        <v>0</v>
      </c>
      <c r="FQ13" s="14">
        <v>0</v>
      </c>
      <c r="FR13" s="14">
        <v>0</v>
      </c>
      <c r="FS13" s="14">
        <v>0</v>
      </c>
      <c r="FT13" s="14">
        <v>0</v>
      </c>
      <c r="FU13" s="14">
        <v>0</v>
      </c>
      <c r="FV13" s="14">
        <v>0</v>
      </c>
      <c r="FW13" s="14">
        <v>0</v>
      </c>
      <c r="FX13" s="14">
        <v>0</v>
      </c>
      <c r="FY13" s="14">
        <v>0</v>
      </c>
      <c r="FZ13" s="14">
        <v>0</v>
      </c>
      <c r="GA13" s="14">
        <v>0</v>
      </c>
      <c r="GB13" s="14">
        <v>0</v>
      </c>
      <c r="GC13" s="14">
        <v>0</v>
      </c>
      <c r="GD13" s="14">
        <v>0</v>
      </c>
      <c r="GE13" s="14">
        <v>0</v>
      </c>
      <c r="GF13" s="14">
        <v>0</v>
      </c>
      <c r="GG13" s="14">
        <v>0</v>
      </c>
      <c r="GH13" s="14">
        <v>0</v>
      </c>
      <c r="GI13" s="14">
        <v>0</v>
      </c>
      <c r="GJ13" s="14">
        <v>135616</v>
      </c>
      <c r="GK13" s="13"/>
    </row>
    <row r="14" spans="1:193" x14ac:dyDescent="0.3">
      <c r="A14" s="14">
        <v>135640</v>
      </c>
      <c r="B14" s="14">
        <f>VLOOKUP(A14,'[9]Fluxo por Unidade'!$G:$H,2,0)</f>
        <v>6447</v>
      </c>
      <c r="C14" s="14" t="s">
        <v>289</v>
      </c>
      <c r="D14" s="14" t="s">
        <v>290</v>
      </c>
      <c r="E14" s="15">
        <v>0.1003</v>
      </c>
      <c r="F14" s="14" t="s">
        <v>165</v>
      </c>
      <c r="G14" s="14" t="s">
        <v>166</v>
      </c>
      <c r="H14" s="14" t="str">
        <f>VLOOKUP(B14,Elegibilidade!A:I,9,0)</f>
        <v>Elegível</v>
      </c>
      <c r="I14" s="16">
        <v>155</v>
      </c>
      <c r="J14" s="17">
        <f>SUMIFS(Inadimplência!Q:Q,Inadimplência!A:A,FluxoFuturo!B14)</f>
        <v>0</v>
      </c>
      <c r="K14" s="17">
        <f t="shared" si="4"/>
        <v>320209.63770312711</v>
      </c>
      <c r="L14" s="17">
        <f t="shared" si="0"/>
        <v>320209.63770312711</v>
      </c>
      <c r="M14" s="14" t="s">
        <v>372</v>
      </c>
      <c r="N14" s="17">
        <v>322800.11770312709</v>
      </c>
      <c r="O14" s="17">
        <f t="shared" si="1"/>
        <v>293207.50720869226</v>
      </c>
      <c r="P14" s="17">
        <f>Vendas!$J$2</f>
        <v>886.38148057613409</v>
      </c>
      <c r="Q14" s="116">
        <f>VLOOKUP(B14,Vendas!A:F,6,0)</f>
        <v>360</v>
      </c>
      <c r="R14" s="17">
        <f t="shared" si="2"/>
        <v>319097.33300740825</v>
      </c>
      <c r="S14" s="18">
        <f t="shared" si="3"/>
        <v>0.9188654271889044</v>
      </c>
      <c r="T14" s="17">
        <v>2531.41</v>
      </c>
      <c r="U14" s="17">
        <v>2531.41</v>
      </c>
      <c r="V14" s="17">
        <v>2531.41</v>
      </c>
      <c r="W14" s="17">
        <v>2531.41</v>
      </c>
      <c r="X14" s="17">
        <v>15851.35</v>
      </c>
      <c r="Y14" s="17">
        <v>2531.41</v>
      </c>
      <c r="Z14" s="17">
        <v>2531.41</v>
      </c>
      <c r="AA14" s="17">
        <v>2531.41</v>
      </c>
      <c r="AB14" s="17">
        <v>2531.41</v>
      </c>
      <c r="AC14" s="17">
        <v>2531.41</v>
      </c>
      <c r="AD14" s="17">
        <v>2531.41</v>
      </c>
      <c r="AE14" s="17">
        <v>2531.41</v>
      </c>
      <c r="AF14" s="17">
        <v>2531.41</v>
      </c>
      <c r="AG14" s="17">
        <v>2531.41</v>
      </c>
      <c r="AH14" s="17">
        <v>2531.41</v>
      </c>
      <c r="AI14" s="17">
        <v>2531.41</v>
      </c>
      <c r="AJ14" s="17">
        <v>15851.35</v>
      </c>
      <c r="AK14" s="17">
        <v>2531.41</v>
      </c>
      <c r="AL14" s="17">
        <v>2531.41</v>
      </c>
      <c r="AM14" s="17">
        <v>2531.41</v>
      </c>
      <c r="AN14" s="17">
        <v>2531.41</v>
      </c>
      <c r="AO14" s="17">
        <v>2531.41</v>
      </c>
      <c r="AP14" s="17">
        <v>2531.41</v>
      </c>
      <c r="AQ14" s="17">
        <v>2531.41</v>
      </c>
      <c r="AR14" s="17">
        <v>2531.41</v>
      </c>
      <c r="AS14" s="17">
        <v>2531.41</v>
      </c>
      <c r="AT14" s="17">
        <v>2531.41</v>
      </c>
      <c r="AU14" s="17">
        <v>2531.41</v>
      </c>
      <c r="AV14" s="17">
        <v>15851.35</v>
      </c>
      <c r="AW14" s="17">
        <v>2531.41</v>
      </c>
      <c r="AX14" s="17">
        <v>2531.41</v>
      </c>
      <c r="AY14" s="17">
        <v>2531.41</v>
      </c>
      <c r="AZ14" s="17">
        <v>2531.41</v>
      </c>
      <c r="BA14" s="17">
        <v>2531.41</v>
      </c>
      <c r="BB14" s="17">
        <v>2531.41</v>
      </c>
      <c r="BC14" s="17">
        <v>2531.41</v>
      </c>
      <c r="BD14" s="17">
        <v>2531.41</v>
      </c>
      <c r="BE14" s="17">
        <v>2531.41</v>
      </c>
      <c r="BF14" s="17">
        <v>2531.41</v>
      </c>
      <c r="BG14" s="17">
        <v>2531.41</v>
      </c>
      <c r="BH14" s="17">
        <v>15851.35</v>
      </c>
      <c r="BI14" s="17">
        <v>2531.41</v>
      </c>
      <c r="BJ14" s="17">
        <v>2531.41</v>
      </c>
      <c r="BK14" s="17">
        <v>2531.41</v>
      </c>
      <c r="BL14" s="17">
        <v>2531.41</v>
      </c>
      <c r="BM14" s="17">
        <v>2531.41</v>
      </c>
      <c r="BN14" s="17">
        <v>2531.41</v>
      </c>
      <c r="BO14" s="17">
        <v>2531.41</v>
      </c>
      <c r="BP14" s="17">
        <v>2531.41</v>
      </c>
      <c r="BQ14" s="17">
        <v>2531.41</v>
      </c>
      <c r="BR14" s="17">
        <v>2531.41</v>
      </c>
      <c r="BS14" s="17">
        <v>2531.41</v>
      </c>
      <c r="BT14" s="17">
        <v>15851.35</v>
      </c>
      <c r="BU14" s="17">
        <v>2531.41</v>
      </c>
      <c r="BV14" s="17">
        <v>2531.41</v>
      </c>
      <c r="BW14" s="17">
        <v>2531.41</v>
      </c>
      <c r="BX14" s="17">
        <v>2531.41</v>
      </c>
      <c r="BY14" s="17">
        <v>2531.41</v>
      </c>
      <c r="BZ14" s="17">
        <v>2531.41</v>
      </c>
      <c r="CA14" s="17">
        <v>2531.41</v>
      </c>
      <c r="CB14" s="17">
        <v>2531.41</v>
      </c>
      <c r="CC14" s="17">
        <v>2531.41</v>
      </c>
      <c r="CD14" s="17">
        <v>2531.41</v>
      </c>
      <c r="CE14" s="17">
        <v>2531.41</v>
      </c>
      <c r="CF14" s="17">
        <v>15851.35</v>
      </c>
      <c r="CG14" s="17">
        <v>2531.41</v>
      </c>
      <c r="CH14" s="17">
        <v>2531.41</v>
      </c>
      <c r="CI14" s="17">
        <v>2531.41</v>
      </c>
      <c r="CJ14" s="17">
        <v>2531.41</v>
      </c>
      <c r="CK14" s="17">
        <v>2531.41</v>
      </c>
      <c r="CL14" s="17">
        <v>2531.41</v>
      </c>
      <c r="CM14" s="17">
        <v>2531.41</v>
      </c>
      <c r="CN14" s="17">
        <v>2531.41</v>
      </c>
      <c r="CO14" s="17">
        <v>2531.41</v>
      </c>
      <c r="CP14" s="17">
        <v>2531.41</v>
      </c>
      <c r="CQ14" s="17">
        <v>2531.41</v>
      </c>
      <c r="CR14" s="17">
        <v>15851.35</v>
      </c>
      <c r="CS14" s="17">
        <v>2531.41</v>
      </c>
      <c r="CT14" s="17">
        <v>2531.41</v>
      </c>
      <c r="CU14" s="17">
        <v>2531.41</v>
      </c>
      <c r="CV14" s="17">
        <v>2531.41</v>
      </c>
      <c r="CW14" s="17">
        <v>2531.41</v>
      </c>
      <c r="CX14" s="17">
        <v>2531.41</v>
      </c>
      <c r="CY14" s="17">
        <v>2531.41</v>
      </c>
      <c r="CZ14" s="17">
        <v>2531.41</v>
      </c>
      <c r="DA14" s="17">
        <v>2531.41</v>
      </c>
      <c r="DB14" s="17">
        <v>2531.41</v>
      </c>
      <c r="DC14" s="17">
        <v>2531.41</v>
      </c>
      <c r="DD14" s="17">
        <v>15851.35</v>
      </c>
      <c r="DE14" s="17">
        <v>2531.41</v>
      </c>
      <c r="DF14" s="17">
        <v>2531.41</v>
      </c>
      <c r="DG14" s="17">
        <v>2531.41</v>
      </c>
      <c r="DH14" s="17">
        <v>2531.41</v>
      </c>
      <c r="DI14" s="17">
        <v>2531.41</v>
      </c>
      <c r="DJ14" s="17">
        <v>2531.41</v>
      </c>
      <c r="DK14" s="17">
        <v>2531.41</v>
      </c>
      <c r="DL14" s="17">
        <v>2531.41</v>
      </c>
      <c r="DM14" s="17">
        <v>2531.41</v>
      </c>
      <c r="DN14" s="17">
        <v>2531.41</v>
      </c>
      <c r="DO14" s="17">
        <v>2531.41</v>
      </c>
      <c r="DP14" s="17">
        <v>15851.35</v>
      </c>
      <c r="DQ14" s="17">
        <v>2531.41</v>
      </c>
      <c r="DR14" s="17">
        <v>2531.41</v>
      </c>
      <c r="DS14" s="17">
        <v>2531.41</v>
      </c>
      <c r="DT14" s="17">
        <v>2531.41</v>
      </c>
      <c r="DU14" s="17">
        <v>2531.41</v>
      </c>
      <c r="DV14" s="17">
        <v>2531.41</v>
      </c>
      <c r="DW14" s="17">
        <v>2531.41</v>
      </c>
      <c r="DX14" s="17">
        <v>2531.41</v>
      </c>
      <c r="DY14" s="17">
        <v>2531.41</v>
      </c>
      <c r="DZ14" s="17">
        <v>2531.41</v>
      </c>
      <c r="EA14" s="17">
        <v>2531.41</v>
      </c>
      <c r="EB14" s="17">
        <v>15851.35</v>
      </c>
      <c r="EC14" s="17">
        <v>2531.41</v>
      </c>
      <c r="ED14" s="17">
        <v>2531.41</v>
      </c>
      <c r="EE14" s="17">
        <v>2531.41</v>
      </c>
      <c r="EF14" s="17">
        <v>2531.41</v>
      </c>
      <c r="EG14" s="17">
        <v>2531.41</v>
      </c>
      <c r="EH14" s="17">
        <v>2531.41</v>
      </c>
      <c r="EI14" s="17">
        <v>2531.41</v>
      </c>
      <c r="EJ14" s="17">
        <v>2531.41</v>
      </c>
      <c r="EK14" s="17">
        <v>2531.41</v>
      </c>
      <c r="EL14" s="17">
        <v>2531.41</v>
      </c>
      <c r="EM14" s="17">
        <v>2531.41</v>
      </c>
      <c r="EN14" s="17">
        <v>15851.35</v>
      </c>
      <c r="EO14" s="17">
        <v>2531.41</v>
      </c>
      <c r="EP14" s="17">
        <v>2531.41</v>
      </c>
      <c r="EQ14" s="17">
        <v>2531.41</v>
      </c>
      <c r="ER14" s="17">
        <v>2531.41</v>
      </c>
      <c r="ES14" s="17">
        <v>2531.41</v>
      </c>
      <c r="ET14" s="17">
        <v>2531.41</v>
      </c>
      <c r="EU14" s="17">
        <v>2531.41</v>
      </c>
      <c r="EV14" s="17">
        <v>2531.41</v>
      </c>
      <c r="EW14" s="17">
        <v>2531.41</v>
      </c>
      <c r="EX14" s="17">
        <v>2531.41</v>
      </c>
      <c r="EY14" s="17">
        <v>2531.41</v>
      </c>
      <c r="EZ14" s="17">
        <v>15851.34</v>
      </c>
      <c r="FA14" s="17">
        <v>2531.41</v>
      </c>
      <c r="FB14" s="17">
        <v>2531.41</v>
      </c>
      <c r="FC14" s="17">
        <v>2531.41</v>
      </c>
      <c r="FD14" s="17">
        <v>2531.41</v>
      </c>
      <c r="FE14" s="17">
        <v>2531.41</v>
      </c>
      <c r="FF14" s="17">
        <v>2531.41</v>
      </c>
      <c r="FG14" s="17">
        <v>2531.41</v>
      </c>
      <c r="FH14" s="17">
        <v>2531.41</v>
      </c>
      <c r="FI14" s="17">
        <v>2531.41</v>
      </c>
      <c r="FJ14" s="17">
        <v>2531.41</v>
      </c>
      <c r="FK14" s="17">
        <v>2531.41</v>
      </c>
      <c r="FL14" s="17">
        <v>2531.41</v>
      </c>
      <c r="FM14" s="17">
        <v>2531.41</v>
      </c>
      <c r="FN14" s="17">
        <v>2531.41</v>
      </c>
      <c r="FO14" s="17">
        <v>2531.41</v>
      </c>
      <c r="FP14" s="17">
        <v>2531.41</v>
      </c>
      <c r="FQ14" s="17">
        <v>2531.41</v>
      </c>
      <c r="FR14" s="17">
        <v>2531.48</v>
      </c>
      <c r="FS14" s="14">
        <v>0</v>
      </c>
      <c r="FT14" s="14">
        <v>0</v>
      </c>
      <c r="FU14" s="14">
        <v>0</v>
      </c>
      <c r="FV14" s="14">
        <v>0</v>
      </c>
      <c r="FW14" s="14">
        <v>0</v>
      </c>
      <c r="FX14" s="14">
        <v>0</v>
      </c>
      <c r="FY14" s="14">
        <v>0</v>
      </c>
      <c r="FZ14" s="14">
        <v>0</v>
      </c>
      <c r="GA14" s="14">
        <v>0</v>
      </c>
      <c r="GB14" s="14">
        <v>0</v>
      </c>
      <c r="GC14" s="14">
        <v>0</v>
      </c>
      <c r="GD14" s="14">
        <v>0</v>
      </c>
      <c r="GE14" s="14">
        <v>0</v>
      </c>
      <c r="GF14" s="14">
        <v>0</v>
      </c>
      <c r="GG14" s="14">
        <v>0</v>
      </c>
      <c r="GH14" s="14">
        <v>0</v>
      </c>
      <c r="GI14" s="14">
        <v>0</v>
      </c>
      <c r="GJ14" s="14">
        <v>135640</v>
      </c>
      <c r="GK14" s="13"/>
    </row>
    <row r="15" spans="1:193" x14ac:dyDescent="0.3">
      <c r="A15" s="14">
        <v>135674</v>
      </c>
      <c r="B15" s="14">
        <f>VLOOKUP(A15,'[9]Fluxo por Unidade'!$G:$H,2,0)</f>
        <v>6472</v>
      </c>
      <c r="C15" s="14" t="s">
        <v>299</v>
      </c>
      <c r="D15" s="14" t="s">
        <v>300</v>
      </c>
      <c r="E15" s="15">
        <v>0.1003</v>
      </c>
      <c r="F15" s="14" t="s">
        <v>165</v>
      </c>
      <c r="G15" s="14" t="s">
        <v>166</v>
      </c>
      <c r="H15" s="14" t="str">
        <f>VLOOKUP(B15,Elegibilidade!A:I,9,0)</f>
        <v>Elegível</v>
      </c>
      <c r="I15" s="16">
        <v>154</v>
      </c>
      <c r="J15" s="17">
        <f>SUMIFS(Inadimplência!Q:Q,Inadimplência!A:A,FluxoFuturo!B15)</f>
        <v>0</v>
      </c>
      <c r="K15" s="17">
        <f t="shared" si="4"/>
        <v>322607.59407429607</v>
      </c>
      <c r="L15" s="17">
        <f t="shared" si="0"/>
        <v>322607.59407429607</v>
      </c>
      <c r="M15" s="14" t="s">
        <v>168</v>
      </c>
      <c r="N15" s="17">
        <v>322607.59407429607</v>
      </c>
      <c r="O15" s="17">
        <f t="shared" si="1"/>
        <v>295096.39737734565</v>
      </c>
      <c r="P15" s="17">
        <f>Vendas!$J$2</f>
        <v>886.38148057613409</v>
      </c>
      <c r="Q15" s="116">
        <f>VLOOKUP(B15,Vendas!A:F,6,0)</f>
        <v>369.06</v>
      </c>
      <c r="R15" s="17">
        <f t="shared" si="2"/>
        <v>327127.94922142808</v>
      </c>
      <c r="S15" s="18">
        <f t="shared" si="3"/>
        <v>0.90208249732155799</v>
      </c>
      <c r="T15" s="17">
        <v>2574.48</v>
      </c>
      <c r="U15" s="17">
        <v>2574.48</v>
      </c>
      <c r="V15" s="17">
        <v>2574.48</v>
      </c>
      <c r="W15" s="17">
        <v>2574.48</v>
      </c>
      <c r="X15" s="17">
        <v>2574.48</v>
      </c>
      <c r="Y15" s="17">
        <v>2574.48</v>
      </c>
      <c r="Z15" s="17">
        <v>2574.48</v>
      </c>
      <c r="AA15" s="17">
        <v>16121.06</v>
      </c>
      <c r="AB15" s="17">
        <v>2574.48</v>
      </c>
      <c r="AC15" s="17">
        <v>2574.48</v>
      </c>
      <c r="AD15" s="17">
        <v>2574.48</v>
      </c>
      <c r="AE15" s="17">
        <v>2574.48</v>
      </c>
      <c r="AF15" s="17">
        <v>2574.48</v>
      </c>
      <c r="AG15" s="17">
        <v>2574.48</v>
      </c>
      <c r="AH15" s="17">
        <v>2574.48</v>
      </c>
      <c r="AI15" s="17">
        <v>2574.48</v>
      </c>
      <c r="AJ15" s="17">
        <v>2574.48</v>
      </c>
      <c r="AK15" s="17">
        <v>2574.48</v>
      </c>
      <c r="AL15" s="17">
        <v>2574.48</v>
      </c>
      <c r="AM15" s="17">
        <v>16121.06</v>
      </c>
      <c r="AN15" s="17">
        <v>2574.48</v>
      </c>
      <c r="AO15" s="17">
        <v>2574.48</v>
      </c>
      <c r="AP15" s="17">
        <v>2574.48</v>
      </c>
      <c r="AQ15" s="17">
        <v>2574.48</v>
      </c>
      <c r="AR15" s="17">
        <v>2574.48</v>
      </c>
      <c r="AS15" s="17">
        <v>2574.48</v>
      </c>
      <c r="AT15" s="17">
        <v>2574.48</v>
      </c>
      <c r="AU15" s="17">
        <v>2574.48</v>
      </c>
      <c r="AV15" s="17">
        <v>2574.48</v>
      </c>
      <c r="AW15" s="17">
        <v>2574.48</v>
      </c>
      <c r="AX15" s="17">
        <v>2574.48</v>
      </c>
      <c r="AY15" s="17">
        <v>16121.06</v>
      </c>
      <c r="AZ15" s="17">
        <v>2574.48</v>
      </c>
      <c r="BA15" s="17">
        <v>2574.48</v>
      </c>
      <c r="BB15" s="17">
        <v>2574.48</v>
      </c>
      <c r="BC15" s="17">
        <v>2574.48</v>
      </c>
      <c r="BD15" s="17">
        <v>2574.48</v>
      </c>
      <c r="BE15" s="17">
        <v>2574.48</v>
      </c>
      <c r="BF15" s="17">
        <v>2574.48</v>
      </c>
      <c r="BG15" s="17">
        <v>2574.48</v>
      </c>
      <c r="BH15" s="17">
        <v>2574.48</v>
      </c>
      <c r="BI15" s="17">
        <v>2574.48</v>
      </c>
      <c r="BJ15" s="17">
        <v>2574.48</v>
      </c>
      <c r="BK15" s="17">
        <v>16121.06</v>
      </c>
      <c r="BL15" s="17">
        <v>2574.48</v>
      </c>
      <c r="BM15" s="17">
        <v>2574.48</v>
      </c>
      <c r="BN15" s="17">
        <v>2574.48</v>
      </c>
      <c r="BO15" s="17">
        <v>2574.48</v>
      </c>
      <c r="BP15" s="17">
        <v>2574.48</v>
      </c>
      <c r="BQ15" s="17">
        <v>2574.48</v>
      </c>
      <c r="BR15" s="17">
        <v>2574.48</v>
      </c>
      <c r="BS15" s="17">
        <v>2574.48</v>
      </c>
      <c r="BT15" s="17">
        <v>2574.48</v>
      </c>
      <c r="BU15" s="17">
        <v>2574.48</v>
      </c>
      <c r="BV15" s="17">
        <v>2574.48</v>
      </c>
      <c r="BW15" s="17">
        <v>16121.06</v>
      </c>
      <c r="BX15" s="17">
        <v>2574.48</v>
      </c>
      <c r="BY15" s="17">
        <v>2574.48</v>
      </c>
      <c r="BZ15" s="17">
        <v>2574.48</v>
      </c>
      <c r="CA15" s="17">
        <v>2574.48</v>
      </c>
      <c r="CB15" s="17">
        <v>2574.48</v>
      </c>
      <c r="CC15" s="17">
        <v>2574.48</v>
      </c>
      <c r="CD15" s="17">
        <v>2574.48</v>
      </c>
      <c r="CE15" s="17">
        <v>2574.48</v>
      </c>
      <c r="CF15" s="17">
        <v>2574.48</v>
      </c>
      <c r="CG15" s="17">
        <v>2574.48</v>
      </c>
      <c r="CH15" s="17">
        <v>2574.48</v>
      </c>
      <c r="CI15" s="17">
        <v>16121.06</v>
      </c>
      <c r="CJ15" s="17">
        <v>2574.48</v>
      </c>
      <c r="CK15" s="17">
        <v>2574.48</v>
      </c>
      <c r="CL15" s="17">
        <v>2574.48</v>
      </c>
      <c r="CM15" s="17">
        <v>2574.48</v>
      </c>
      <c r="CN15" s="17">
        <v>2574.48</v>
      </c>
      <c r="CO15" s="17">
        <v>2574.48</v>
      </c>
      <c r="CP15" s="17">
        <v>2574.48</v>
      </c>
      <c r="CQ15" s="17">
        <v>2574.48</v>
      </c>
      <c r="CR15" s="17">
        <v>2574.48</v>
      </c>
      <c r="CS15" s="17">
        <v>2574.48</v>
      </c>
      <c r="CT15" s="17">
        <v>2574.48</v>
      </c>
      <c r="CU15" s="17">
        <v>16121.06</v>
      </c>
      <c r="CV15" s="17">
        <v>2574.48</v>
      </c>
      <c r="CW15" s="17">
        <v>2574.48</v>
      </c>
      <c r="CX15" s="17">
        <v>2574.48</v>
      </c>
      <c r="CY15" s="17">
        <v>2574.48</v>
      </c>
      <c r="CZ15" s="17">
        <v>2574.48</v>
      </c>
      <c r="DA15" s="17">
        <v>2574.48</v>
      </c>
      <c r="DB15" s="17">
        <v>2574.48</v>
      </c>
      <c r="DC15" s="17">
        <v>2574.48</v>
      </c>
      <c r="DD15" s="17">
        <v>2574.48</v>
      </c>
      <c r="DE15" s="17">
        <v>2574.48</v>
      </c>
      <c r="DF15" s="17">
        <v>2574.48</v>
      </c>
      <c r="DG15" s="17">
        <v>16121.06</v>
      </c>
      <c r="DH15" s="17">
        <v>2574.48</v>
      </c>
      <c r="DI15" s="17">
        <v>2574.48</v>
      </c>
      <c r="DJ15" s="17">
        <v>2574.48</v>
      </c>
      <c r="DK15" s="17">
        <v>2574.48</v>
      </c>
      <c r="DL15" s="17">
        <v>2574.48</v>
      </c>
      <c r="DM15" s="17">
        <v>2574.48</v>
      </c>
      <c r="DN15" s="17">
        <v>2574.48</v>
      </c>
      <c r="DO15" s="17">
        <v>2574.48</v>
      </c>
      <c r="DP15" s="17">
        <v>2574.48</v>
      </c>
      <c r="DQ15" s="17">
        <v>2574.48</v>
      </c>
      <c r="DR15" s="17">
        <v>2574.48</v>
      </c>
      <c r="DS15" s="17">
        <v>16121.06</v>
      </c>
      <c r="DT15" s="17">
        <v>2574.48</v>
      </c>
      <c r="DU15" s="17">
        <v>2574.48</v>
      </c>
      <c r="DV15" s="17">
        <v>2574.48</v>
      </c>
      <c r="DW15" s="17">
        <v>2574.48</v>
      </c>
      <c r="DX15" s="17">
        <v>2574.48</v>
      </c>
      <c r="DY15" s="17">
        <v>2574.48</v>
      </c>
      <c r="DZ15" s="17">
        <v>2574.48</v>
      </c>
      <c r="EA15" s="17">
        <v>2574.48</v>
      </c>
      <c r="EB15" s="17">
        <v>2574.48</v>
      </c>
      <c r="EC15" s="17">
        <v>2574.48</v>
      </c>
      <c r="ED15" s="17">
        <v>2574.48</v>
      </c>
      <c r="EE15" s="17">
        <v>16121.06</v>
      </c>
      <c r="EF15" s="17">
        <v>2574.48</v>
      </c>
      <c r="EG15" s="17">
        <v>2574.48</v>
      </c>
      <c r="EH15" s="17">
        <v>2574.48</v>
      </c>
      <c r="EI15" s="17">
        <v>2574.48</v>
      </c>
      <c r="EJ15" s="17">
        <v>2574.48</v>
      </c>
      <c r="EK15" s="17">
        <v>2574.48</v>
      </c>
      <c r="EL15" s="17">
        <v>2574.48</v>
      </c>
      <c r="EM15" s="17">
        <v>2574.48</v>
      </c>
      <c r="EN15" s="17">
        <v>2574.48</v>
      </c>
      <c r="EO15" s="17">
        <v>2574.48</v>
      </c>
      <c r="EP15" s="17">
        <v>2574.48</v>
      </c>
      <c r="EQ15" s="17">
        <v>16121.06</v>
      </c>
      <c r="ER15" s="17">
        <v>2574.48</v>
      </c>
      <c r="ES15" s="17">
        <v>2574.48</v>
      </c>
      <c r="ET15" s="17">
        <v>2574.48</v>
      </c>
      <c r="EU15" s="17">
        <v>2574.48</v>
      </c>
      <c r="EV15" s="17">
        <v>2574.48</v>
      </c>
      <c r="EW15" s="17">
        <v>2574.48</v>
      </c>
      <c r="EX15" s="17">
        <v>2574.48</v>
      </c>
      <c r="EY15" s="17">
        <v>2574.48</v>
      </c>
      <c r="EZ15" s="17">
        <v>2574.48</v>
      </c>
      <c r="FA15" s="17">
        <v>2574.48</v>
      </c>
      <c r="FB15" s="17">
        <v>2574.48</v>
      </c>
      <c r="FC15" s="17">
        <v>16121.03</v>
      </c>
      <c r="FD15" s="17">
        <v>2574.48</v>
      </c>
      <c r="FE15" s="17">
        <v>2574.48</v>
      </c>
      <c r="FF15" s="17">
        <v>2574.48</v>
      </c>
      <c r="FG15" s="17">
        <v>2574.48</v>
      </c>
      <c r="FH15" s="17">
        <v>2574.48</v>
      </c>
      <c r="FI15" s="17">
        <v>2574.48</v>
      </c>
      <c r="FJ15" s="17">
        <v>2574.48</v>
      </c>
      <c r="FK15" s="17">
        <v>2574.48</v>
      </c>
      <c r="FL15" s="17">
        <v>2574.48</v>
      </c>
      <c r="FM15" s="17">
        <v>2574.48</v>
      </c>
      <c r="FN15" s="17">
        <v>2574.48</v>
      </c>
      <c r="FO15" s="17">
        <v>2574.48</v>
      </c>
      <c r="FP15" s="17">
        <v>2574.48</v>
      </c>
      <c r="FQ15" s="17">
        <v>2574.48</v>
      </c>
      <c r="FR15" s="14">
        <v>0</v>
      </c>
      <c r="FS15" s="14">
        <v>0</v>
      </c>
      <c r="FT15" s="14">
        <v>0</v>
      </c>
      <c r="FU15" s="14">
        <v>0</v>
      </c>
      <c r="FV15" s="14">
        <v>0</v>
      </c>
      <c r="FW15" s="14">
        <v>0</v>
      </c>
      <c r="FX15" s="14">
        <v>0</v>
      </c>
      <c r="FY15" s="14">
        <v>0</v>
      </c>
      <c r="FZ15" s="14">
        <v>0</v>
      </c>
      <c r="GA15" s="14">
        <v>0</v>
      </c>
      <c r="GB15" s="14">
        <v>0</v>
      </c>
      <c r="GC15" s="14">
        <v>0</v>
      </c>
      <c r="GD15" s="14">
        <v>0</v>
      </c>
      <c r="GE15" s="14">
        <v>0</v>
      </c>
      <c r="GF15" s="14">
        <v>0</v>
      </c>
      <c r="GG15" s="14">
        <v>0</v>
      </c>
      <c r="GH15" s="14">
        <v>0</v>
      </c>
      <c r="GI15" s="14">
        <v>0</v>
      </c>
      <c r="GJ15" s="14">
        <v>135674</v>
      </c>
      <c r="GK15" s="13"/>
    </row>
    <row r="16" spans="1:193" x14ac:dyDescent="0.3">
      <c r="A16" s="14">
        <v>135621</v>
      </c>
      <c r="B16" s="14">
        <f>VLOOKUP(A16,'[9]Fluxo por Unidade'!$G:$H,2,0)</f>
        <v>6441</v>
      </c>
      <c r="C16" s="14" t="s">
        <v>283</v>
      </c>
      <c r="D16" s="14" t="s">
        <v>284</v>
      </c>
      <c r="E16" s="15">
        <v>0.1003</v>
      </c>
      <c r="F16" s="14" t="s">
        <v>165</v>
      </c>
      <c r="G16" s="14" t="s">
        <v>166</v>
      </c>
      <c r="H16" s="14" t="str">
        <f>VLOOKUP(B16,Elegibilidade!A:I,9,0)</f>
        <v>Elegível</v>
      </c>
      <c r="I16" s="16">
        <v>154</v>
      </c>
      <c r="J16" s="17">
        <f>SUMIFS(Inadimplência!Q:Q,Inadimplência!A:A,FluxoFuturo!B16)</f>
        <v>0</v>
      </c>
      <c r="K16" s="17">
        <f t="shared" si="4"/>
        <v>320912.82142702368</v>
      </c>
      <c r="L16" s="17">
        <f t="shared" si="0"/>
        <v>320912.82142702368</v>
      </c>
      <c r="M16" s="14" t="s">
        <v>168</v>
      </c>
      <c r="N16" s="17">
        <v>320912.82142702368</v>
      </c>
      <c r="O16" s="17">
        <f t="shared" si="1"/>
        <v>294074.92309631751</v>
      </c>
      <c r="P16" s="17">
        <f>Vendas!$J$2</f>
        <v>886.38148057613409</v>
      </c>
      <c r="Q16" s="116">
        <f>VLOOKUP(B16,Vendas!A:F,6,0)</f>
        <v>360</v>
      </c>
      <c r="R16" s="17">
        <f t="shared" si="2"/>
        <v>319097.33300740825</v>
      </c>
      <c r="S16" s="18">
        <f t="shared" si="3"/>
        <v>0.92158376983204116</v>
      </c>
      <c r="T16" s="17">
        <v>2536.73</v>
      </c>
      <c r="U16" s="17">
        <v>2536.73</v>
      </c>
      <c r="V16" s="17">
        <v>2536.73</v>
      </c>
      <c r="W16" s="17">
        <v>15884.65</v>
      </c>
      <c r="X16" s="17">
        <v>2536.73</v>
      </c>
      <c r="Y16" s="17">
        <v>2536.73</v>
      </c>
      <c r="Z16" s="17">
        <v>2536.73</v>
      </c>
      <c r="AA16" s="17">
        <v>2536.73</v>
      </c>
      <c r="AB16" s="17">
        <v>2536.73</v>
      </c>
      <c r="AC16" s="17">
        <v>2536.73</v>
      </c>
      <c r="AD16" s="17">
        <v>2536.73</v>
      </c>
      <c r="AE16" s="17">
        <v>2536.73</v>
      </c>
      <c r="AF16" s="17">
        <v>2536.73</v>
      </c>
      <c r="AG16" s="17">
        <v>2536.73</v>
      </c>
      <c r="AH16" s="17">
        <v>2536.73</v>
      </c>
      <c r="AI16" s="17">
        <v>15884.65</v>
      </c>
      <c r="AJ16" s="17">
        <v>2536.73</v>
      </c>
      <c r="AK16" s="17">
        <v>2536.73</v>
      </c>
      <c r="AL16" s="17">
        <v>2536.73</v>
      </c>
      <c r="AM16" s="17">
        <v>2536.73</v>
      </c>
      <c r="AN16" s="17">
        <v>2536.73</v>
      </c>
      <c r="AO16" s="17">
        <v>2536.73</v>
      </c>
      <c r="AP16" s="17">
        <v>2536.73</v>
      </c>
      <c r="AQ16" s="17">
        <v>2536.73</v>
      </c>
      <c r="AR16" s="17">
        <v>2536.73</v>
      </c>
      <c r="AS16" s="17">
        <v>2536.73</v>
      </c>
      <c r="AT16" s="17">
        <v>2536.73</v>
      </c>
      <c r="AU16" s="17">
        <v>15884.65</v>
      </c>
      <c r="AV16" s="17">
        <v>2536.73</v>
      </c>
      <c r="AW16" s="17">
        <v>2536.73</v>
      </c>
      <c r="AX16" s="17">
        <v>2536.73</v>
      </c>
      <c r="AY16" s="17">
        <v>2536.73</v>
      </c>
      <c r="AZ16" s="17">
        <v>2536.73</v>
      </c>
      <c r="BA16" s="17">
        <v>2536.73</v>
      </c>
      <c r="BB16" s="17">
        <v>2536.73</v>
      </c>
      <c r="BC16" s="17">
        <v>2536.73</v>
      </c>
      <c r="BD16" s="17">
        <v>2536.73</v>
      </c>
      <c r="BE16" s="17">
        <v>2536.73</v>
      </c>
      <c r="BF16" s="17">
        <v>2536.73</v>
      </c>
      <c r="BG16" s="17">
        <v>15884.65</v>
      </c>
      <c r="BH16" s="17">
        <v>2536.73</v>
      </c>
      <c r="BI16" s="17">
        <v>2536.73</v>
      </c>
      <c r="BJ16" s="17">
        <v>2536.73</v>
      </c>
      <c r="BK16" s="17">
        <v>2536.73</v>
      </c>
      <c r="BL16" s="17">
        <v>2536.73</v>
      </c>
      <c r="BM16" s="17">
        <v>2536.73</v>
      </c>
      <c r="BN16" s="17">
        <v>2536.73</v>
      </c>
      <c r="BO16" s="17">
        <v>2536.73</v>
      </c>
      <c r="BP16" s="17">
        <v>2536.73</v>
      </c>
      <c r="BQ16" s="17">
        <v>2536.73</v>
      </c>
      <c r="BR16" s="17">
        <v>2536.73</v>
      </c>
      <c r="BS16" s="17">
        <v>15884.65</v>
      </c>
      <c r="BT16" s="17">
        <v>2536.73</v>
      </c>
      <c r="BU16" s="17">
        <v>2536.73</v>
      </c>
      <c r="BV16" s="17">
        <v>2536.73</v>
      </c>
      <c r="BW16" s="17">
        <v>2536.73</v>
      </c>
      <c r="BX16" s="17">
        <v>2536.73</v>
      </c>
      <c r="BY16" s="17">
        <v>2536.73</v>
      </c>
      <c r="BZ16" s="17">
        <v>2536.73</v>
      </c>
      <c r="CA16" s="17">
        <v>2536.73</v>
      </c>
      <c r="CB16" s="17">
        <v>2536.73</v>
      </c>
      <c r="CC16" s="17">
        <v>2536.73</v>
      </c>
      <c r="CD16" s="17">
        <v>2536.73</v>
      </c>
      <c r="CE16" s="17">
        <v>15884.65</v>
      </c>
      <c r="CF16" s="17">
        <v>2536.73</v>
      </c>
      <c r="CG16" s="17">
        <v>2536.73</v>
      </c>
      <c r="CH16" s="17">
        <v>2536.73</v>
      </c>
      <c r="CI16" s="17">
        <v>2536.73</v>
      </c>
      <c r="CJ16" s="17">
        <v>2536.73</v>
      </c>
      <c r="CK16" s="17">
        <v>2536.73</v>
      </c>
      <c r="CL16" s="17">
        <v>2536.73</v>
      </c>
      <c r="CM16" s="17">
        <v>2536.73</v>
      </c>
      <c r="CN16" s="17">
        <v>2536.73</v>
      </c>
      <c r="CO16" s="17">
        <v>2536.73</v>
      </c>
      <c r="CP16" s="17">
        <v>2536.73</v>
      </c>
      <c r="CQ16" s="17">
        <v>15884.65</v>
      </c>
      <c r="CR16" s="17">
        <v>2536.73</v>
      </c>
      <c r="CS16" s="17">
        <v>2536.73</v>
      </c>
      <c r="CT16" s="17">
        <v>2536.73</v>
      </c>
      <c r="CU16" s="17">
        <v>2536.73</v>
      </c>
      <c r="CV16" s="17">
        <v>2536.73</v>
      </c>
      <c r="CW16" s="17">
        <v>2536.73</v>
      </c>
      <c r="CX16" s="17">
        <v>2536.73</v>
      </c>
      <c r="CY16" s="17">
        <v>2536.73</v>
      </c>
      <c r="CZ16" s="17">
        <v>2536.73</v>
      </c>
      <c r="DA16" s="17">
        <v>2536.73</v>
      </c>
      <c r="DB16" s="17">
        <v>2536.73</v>
      </c>
      <c r="DC16" s="17">
        <v>15884.65</v>
      </c>
      <c r="DD16" s="17">
        <v>2536.73</v>
      </c>
      <c r="DE16" s="17">
        <v>2536.73</v>
      </c>
      <c r="DF16" s="17">
        <v>2536.73</v>
      </c>
      <c r="DG16" s="17">
        <v>2536.73</v>
      </c>
      <c r="DH16" s="17">
        <v>2536.73</v>
      </c>
      <c r="DI16" s="17">
        <v>2536.73</v>
      </c>
      <c r="DJ16" s="17">
        <v>2536.73</v>
      </c>
      <c r="DK16" s="17">
        <v>2536.73</v>
      </c>
      <c r="DL16" s="17">
        <v>2536.73</v>
      </c>
      <c r="DM16" s="17">
        <v>2536.73</v>
      </c>
      <c r="DN16" s="17">
        <v>2536.73</v>
      </c>
      <c r="DO16" s="17">
        <v>15884.65</v>
      </c>
      <c r="DP16" s="17">
        <v>2536.73</v>
      </c>
      <c r="DQ16" s="17">
        <v>2536.73</v>
      </c>
      <c r="DR16" s="17">
        <v>2536.73</v>
      </c>
      <c r="DS16" s="17">
        <v>2536.73</v>
      </c>
      <c r="DT16" s="17">
        <v>2536.73</v>
      </c>
      <c r="DU16" s="17">
        <v>2536.73</v>
      </c>
      <c r="DV16" s="17">
        <v>2536.73</v>
      </c>
      <c r="DW16" s="17">
        <v>2536.73</v>
      </c>
      <c r="DX16" s="17">
        <v>2536.73</v>
      </c>
      <c r="DY16" s="17">
        <v>2536.73</v>
      </c>
      <c r="DZ16" s="17">
        <v>2536.73</v>
      </c>
      <c r="EA16" s="17">
        <v>15884.65</v>
      </c>
      <c r="EB16" s="17">
        <v>2536.73</v>
      </c>
      <c r="EC16" s="17">
        <v>2536.73</v>
      </c>
      <c r="ED16" s="17">
        <v>2536.73</v>
      </c>
      <c r="EE16" s="17">
        <v>2536.73</v>
      </c>
      <c r="EF16" s="17">
        <v>2536.73</v>
      </c>
      <c r="EG16" s="17">
        <v>2536.73</v>
      </c>
      <c r="EH16" s="17">
        <v>2536.73</v>
      </c>
      <c r="EI16" s="17">
        <v>2536.73</v>
      </c>
      <c r="EJ16" s="17">
        <v>2536.73</v>
      </c>
      <c r="EK16" s="17">
        <v>2536.73</v>
      </c>
      <c r="EL16" s="17">
        <v>2536.73</v>
      </c>
      <c r="EM16" s="17">
        <v>15884.65</v>
      </c>
      <c r="EN16" s="17">
        <v>2536.73</v>
      </c>
      <c r="EO16" s="17">
        <v>2536.73</v>
      </c>
      <c r="EP16" s="17">
        <v>2536.73</v>
      </c>
      <c r="EQ16" s="17">
        <v>2536.73</v>
      </c>
      <c r="ER16" s="17">
        <v>2536.73</v>
      </c>
      <c r="ES16" s="17">
        <v>2536.73</v>
      </c>
      <c r="ET16" s="17">
        <v>2536.73</v>
      </c>
      <c r="EU16" s="17">
        <v>2536.73</v>
      </c>
      <c r="EV16" s="17">
        <v>2536.73</v>
      </c>
      <c r="EW16" s="17">
        <v>2536.73</v>
      </c>
      <c r="EX16" s="17">
        <v>2536.73</v>
      </c>
      <c r="EY16" s="17">
        <v>15884.64</v>
      </c>
      <c r="EZ16" s="17">
        <v>2536.73</v>
      </c>
      <c r="FA16" s="17">
        <v>2536.73</v>
      </c>
      <c r="FB16" s="17">
        <v>2536.73</v>
      </c>
      <c r="FC16" s="17">
        <v>2536.73</v>
      </c>
      <c r="FD16" s="17">
        <v>2536.73</v>
      </c>
      <c r="FE16" s="17">
        <v>2536.73</v>
      </c>
      <c r="FF16" s="17">
        <v>2536.73</v>
      </c>
      <c r="FG16" s="17">
        <v>2536.73</v>
      </c>
      <c r="FH16" s="17">
        <v>2536.73</v>
      </c>
      <c r="FI16" s="17">
        <v>2536.73</v>
      </c>
      <c r="FJ16" s="17">
        <v>2536.73</v>
      </c>
      <c r="FK16" s="17">
        <v>2536.73</v>
      </c>
      <c r="FL16" s="17">
        <v>2536.73</v>
      </c>
      <c r="FM16" s="17">
        <v>2536.73</v>
      </c>
      <c r="FN16" s="17">
        <v>2536.73</v>
      </c>
      <c r="FO16" s="17">
        <v>2536.73</v>
      </c>
      <c r="FP16" s="17">
        <v>2536.73</v>
      </c>
      <c r="FQ16" s="17">
        <v>2536.79</v>
      </c>
      <c r="FR16" s="14">
        <v>0</v>
      </c>
      <c r="FS16" s="14">
        <v>0</v>
      </c>
      <c r="FT16" s="14">
        <v>0</v>
      </c>
      <c r="FU16" s="14">
        <v>0</v>
      </c>
      <c r="FV16" s="14">
        <v>0</v>
      </c>
      <c r="FW16" s="14">
        <v>0</v>
      </c>
      <c r="FX16" s="14">
        <v>0</v>
      </c>
      <c r="FY16" s="14">
        <v>0</v>
      </c>
      <c r="FZ16" s="14">
        <v>0</v>
      </c>
      <c r="GA16" s="14">
        <v>0</v>
      </c>
      <c r="GB16" s="14">
        <v>0</v>
      </c>
      <c r="GC16" s="14">
        <v>0</v>
      </c>
      <c r="GD16" s="14">
        <v>0</v>
      </c>
      <c r="GE16" s="14">
        <v>0</v>
      </c>
      <c r="GF16" s="14">
        <v>0</v>
      </c>
      <c r="GG16" s="14">
        <v>0</v>
      </c>
      <c r="GH16" s="14">
        <v>0</v>
      </c>
      <c r="GI16" s="14">
        <v>0</v>
      </c>
      <c r="GJ16" s="14">
        <v>135621</v>
      </c>
      <c r="GK16" s="13"/>
    </row>
    <row r="17" spans="1:193" x14ac:dyDescent="0.3">
      <c r="A17" s="14">
        <v>135681</v>
      </c>
      <c r="B17" s="14">
        <f>VLOOKUP(A17,'[9]Fluxo por Unidade'!$G:$H,2,0)</f>
        <v>6381</v>
      </c>
      <c r="C17" s="14" t="s">
        <v>218</v>
      </c>
      <c r="D17" s="14" t="s">
        <v>219</v>
      </c>
      <c r="E17" s="15">
        <v>0.1003</v>
      </c>
      <c r="F17" s="14" t="s">
        <v>165</v>
      </c>
      <c r="G17" s="14" t="s">
        <v>166</v>
      </c>
      <c r="H17" s="14" t="str">
        <f>VLOOKUP(B17,Elegibilidade!A:I,9,0)</f>
        <v>Elegível</v>
      </c>
      <c r="I17" s="16">
        <v>88</v>
      </c>
      <c r="J17" s="17">
        <f>SUMIFS(Inadimplência!Q:Q,Inadimplência!A:A,FluxoFuturo!B17)</f>
        <v>0</v>
      </c>
      <c r="K17" s="17">
        <f t="shared" si="4"/>
        <v>319672.66291132581</v>
      </c>
      <c r="L17" s="17">
        <f t="shared" si="0"/>
        <v>319672.66291132581</v>
      </c>
      <c r="M17" s="14" t="s">
        <v>168</v>
      </c>
      <c r="N17" s="17">
        <v>319672.66291132581</v>
      </c>
      <c r="O17" s="17">
        <f t="shared" si="1"/>
        <v>301820.040456046</v>
      </c>
      <c r="P17" s="17">
        <f>Vendas!$J$2</f>
        <v>886.38148057613409</v>
      </c>
      <c r="Q17" s="116">
        <f>VLOOKUP(B17,Vendas!A:F,6,0)</f>
        <v>441.71</v>
      </c>
      <c r="R17" s="17">
        <f t="shared" si="2"/>
        <v>391523.56378528418</v>
      </c>
      <c r="S17" s="18">
        <f t="shared" si="3"/>
        <v>0.77088601650951316</v>
      </c>
      <c r="T17" s="17">
        <v>5074.07</v>
      </c>
      <c r="U17" s="17">
        <v>5074.07</v>
      </c>
      <c r="V17" s="17">
        <v>5074.07</v>
      </c>
      <c r="W17" s="17">
        <v>5074.07</v>
      </c>
      <c r="X17" s="17">
        <v>5074.07</v>
      </c>
      <c r="Y17" s="17">
        <v>5074.07</v>
      </c>
      <c r="Z17" s="17">
        <v>5074.07</v>
      </c>
      <c r="AA17" s="17">
        <v>5074.07</v>
      </c>
      <c r="AB17" s="17">
        <v>5074.07</v>
      </c>
      <c r="AC17" s="17">
        <v>5074.07</v>
      </c>
      <c r="AD17" s="17">
        <v>5074.07</v>
      </c>
      <c r="AE17" s="17">
        <v>5074.07</v>
      </c>
      <c r="AF17" s="17">
        <v>5074.07</v>
      </c>
      <c r="AG17" s="17">
        <v>5074.07</v>
      </c>
      <c r="AH17" s="17">
        <v>5074.07</v>
      </c>
      <c r="AI17" s="17">
        <v>5074.07</v>
      </c>
      <c r="AJ17" s="17">
        <v>5074.07</v>
      </c>
      <c r="AK17" s="17">
        <v>5074.07</v>
      </c>
      <c r="AL17" s="17">
        <v>5074.07</v>
      </c>
      <c r="AM17" s="17">
        <v>5074.07</v>
      </c>
      <c r="AN17" s="17">
        <v>5074.07</v>
      </c>
      <c r="AO17" s="17">
        <v>5074.07</v>
      </c>
      <c r="AP17" s="17">
        <v>5074.07</v>
      </c>
      <c r="AQ17" s="17">
        <v>5074.07</v>
      </c>
      <c r="AR17" s="17">
        <v>5074.07</v>
      </c>
      <c r="AS17" s="17">
        <v>5074.07</v>
      </c>
      <c r="AT17" s="17">
        <v>5074.07</v>
      </c>
      <c r="AU17" s="17">
        <v>5074.07</v>
      </c>
      <c r="AV17" s="17">
        <v>5074.07</v>
      </c>
      <c r="AW17" s="17">
        <v>5074.07</v>
      </c>
      <c r="AX17" s="17">
        <v>5074.07</v>
      </c>
      <c r="AY17" s="17">
        <v>5074.07</v>
      </c>
      <c r="AZ17" s="17">
        <v>5074.07</v>
      </c>
      <c r="BA17" s="17">
        <v>5074.07</v>
      </c>
      <c r="BB17" s="17">
        <v>5074.07</v>
      </c>
      <c r="BC17" s="17">
        <v>5074.07</v>
      </c>
      <c r="BD17" s="17">
        <v>5074.07</v>
      </c>
      <c r="BE17" s="17">
        <v>5074.07</v>
      </c>
      <c r="BF17" s="17">
        <v>5074.07</v>
      </c>
      <c r="BG17" s="17">
        <v>5074.07</v>
      </c>
      <c r="BH17" s="17">
        <v>5074.07</v>
      </c>
      <c r="BI17" s="17">
        <v>5074.07</v>
      </c>
      <c r="BJ17" s="17">
        <v>5074.07</v>
      </c>
      <c r="BK17" s="17">
        <v>5074.07</v>
      </c>
      <c r="BL17" s="17">
        <v>5074.07</v>
      </c>
      <c r="BM17" s="17">
        <v>5074.07</v>
      </c>
      <c r="BN17" s="17">
        <v>5074.07</v>
      </c>
      <c r="BO17" s="17">
        <v>5074.07</v>
      </c>
      <c r="BP17" s="17">
        <v>5074.07</v>
      </c>
      <c r="BQ17" s="17">
        <v>5074.07</v>
      </c>
      <c r="BR17" s="17">
        <v>5074.07</v>
      </c>
      <c r="BS17" s="17">
        <v>5074.07</v>
      </c>
      <c r="BT17" s="17">
        <v>5074.07</v>
      </c>
      <c r="BU17" s="17">
        <v>5074.07</v>
      </c>
      <c r="BV17" s="17">
        <v>5074.07</v>
      </c>
      <c r="BW17" s="17">
        <v>5074.07</v>
      </c>
      <c r="BX17" s="17">
        <v>5074.07</v>
      </c>
      <c r="BY17" s="17">
        <v>5074.07</v>
      </c>
      <c r="BZ17" s="17">
        <v>5074.07</v>
      </c>
      <c r="CA17" s="17">
        <v>5074.07</v>
      </c>
      <c r="CB17" s="17">
        <v>5074.07</v>
      </c>
      <c r="CC17" s="17">
        <v>5074.07</v>
      </c>
      <c r="CD17" s="17">
        <v>5074.07</v>
      </c>
      <c r="CE17" s="17">
        <v>5074.07</v>
      </c>
      <c r="CF17" s="17">
        <v>5074.07</v>
      </c>
      <c r="CG17" s="17">
        <v>5074.07</v>
      </c>
      <c r="CH17" s="17">
        <v>5074.07</v>
      </c>
      <c r="CI17" s="17">
        <v>5074.07</v>
      </c>
      <c r="CJ17" s="17">
        <v>5074.07</v>
      </c>
      <c r="CK17" s="17">
        <v>5074.07</v>
      </c>
      <c r="CL17" s="17">
        <v>5074.07</v>
      </c>
      <c r="CM17" s="17">
        <v>5074.07</v>
      </c>
      <c r="CN17" s="17">
        <v>5074.07</v>
      </c>
      <c r="CO17" s="17">
        <v>5074.07</v>
      </c>
      <c r="CP17" s="17">
        <v>5074.07</v>
      </c>
      <c r="CQ17" s="17">
        <v>5074.07</v>
      </c>
      <c r="CR17" s="17">
        <v>5074.07</v>
      </c>
      <c r="CS17" s="17">
        <v>5074.07</v>
      </c>
      <c r="CT17" s="17">
        <v>5074.07</v>
      </c>
      <c r="CU17" s="17">
        <v>5074.07</v>
      </c>
      <c r="CV17" s="17">
        <v>5074.07</v>
      </c>
      <c r="CW17" s="17">
        <v>5074.07</v>
      </c>
      <c r="CX17" s="17">
        <v>5074.07</v>
      </c>
      <c r="CY17" s="17">
        <v>5074.07</v>
      </c>
      <c r="CZ17" s="17">
        <v>5074.07</v>
      </c>
      <c r="DA17" s="17">
        <v>5074.07</v>
      </c>
      <c r="DB17" s="17">
        <v>5074.07</v>
      </c>
      <c r="DC17" s="17">
        <v>5074.26</v>
      </c>
      <c r="DD17" s="14">
        <v>0</v>
      </c>
      <c r="DE17" s="14">
        <v>0</v>
      </c>
      <c r="DF17" s="14">
        <v>0</v>
      </c>
      <c r="DG17" s="14">
        <v>0</v>
      </c>
      <c r="DH17" s="14">
        <v>0</v>
      </c>
      <c r="DI17" s="14">
        <v>0</v>
      </c>
      <c r="DJ17" s="14">
        <v>0</v>
      </c>
      <c r="DK17" s="14">
        <v>0</v>
      </c>
      <c r="DL17" s="14">
        <v>0</v>
      </c>
      <c r="DM17" s="14">
        <v>0</v>
      </c>
      <c r="DN17" s="14">
        <v>0</v>
      </c>
      <c r="DO17" s="14">
        <v>0</v>
      </c>
      <c r="DP17" s="14">
        <v>0</v>
      </c>
      <c r="DQ17" s="14">
        <v>0</v>
      </c>
      <c r="DR17" s="14">
        <v>0</v>
      </c>
      <c r="DS17" s="14">
        <v>0</v>
      </c>
      <c r="DT17" s="14">
        <v>0</v>
      </c>
      <c r="DU17" s="14">
        <v>0</v>
      </c>
      <c r="DV17" s="14">
        <v>0</v>
      </c>
      <c r="DW17" s="14">
        <v>0</v>
      </c>
      <c r="DX17" s="14">
        <v>0</v>
      </c>
      <c r="DY17" s="14">
        <v>0</v>
      </c>
      <c r="DZ17" s="14">
        <v>0</v>
      </c>
      <c r="EA17" s="14">
        <v>0</v>
      </c>
      <c r="EB17" s="14">
        <v>0</v>
      </c>
      <c r="EC17" s="14">
        <v>0</v>
      </c>
      <c r="ED17" s="14">
        <v>0</v>
      </c>
      <c r="EE17" s="14">
        <v>0</v>
      </c>
      <c r="EF17" s="14">
        <v>0</v>
      </c>
      <c r="EG17" s="14">
        <v>0</v>
      </c>
      <c r="EH17" s="14">
        <v>0</v>
      </c>
      <c r="EI17" s="14">
        <v>0</v>
      </c>
      <c r="EJ17" s="14">
        <v>0</v>
      </c>
      <c r="EK17" s="14">
        <v>0</v>
      </c>
      <c r="EL17" s="14">
        <v>0</v>
      </c>
      <c r="EM17" s="14">
        <v>0</v>
      </c>
      <c r="EN17" s="14">
        <v>0</v>
      </c>
      <c r="EO17" s="14">
        <v>0</v>
      </c>
      <c r="EP17" s="14">
        <v>0</v>
      </c>
      <c r="EQ17" s="14">
        <v>0</v>
      </c>
      <c r="ER17" s="14">
        <v>0</v>
      </c>
      <c r="ES17" s="14">
        <v>0</v>
      </c>
      <c r="ET17" s="14">
        <v>0</v>
      </c>
      <c r="EU17" s="14">
        <v>0</v>
      </c>
      <c r="EV17" s="14">
        <v>0</v>
      </c>
      <c r="EW17" s="14">
        <v>0</v>
      </c>
      <c r="EX17" s="14">
        <v>0</v>
      </c>
      <c r="EY17" s="14">
        <v>0</v>
      </c>
      <c r="EZ17" s="14">
        <v>0</v>
      </c>
      <c r="FA17" s="14">
        <v>0</v>
      </c>
      <c r="FB17" s="14">
        <v>0</v>
      </c>
      <c r="FC17" s="14">
        <v>0</v>
      </c>
      <c r="FD17" s="14">
        <v>0</v>
      </c>
      <c r="FE17" s="14">
        <v>0</v>
      </c>
      <c r="FF17" s="14">
        <v>0</v>
      </c>
      <c r="FG17" s="14">
        <v>0</v>
      </c>
      <c r="FH17" s="14">
        <v>0</v>
      </c>
      <c r="FI17" s="14">
        <v>0</v>
      </c>
      <c r="FJ17" s="14">
        <v>0</v>
      </c>
      <c r="FK17" s="14">
        <v>0</v>
      </c>
      <c r="FL17" s="14">
        <v>0</v>
      </c>
      <c r="FM17" s="14">
        <v>0</v>
      </c>
      <c r="FN17" s="14">
        <v>0</v>
      </c>
      <c r="FO17" s="14">
        <v>0</v>
      </c>
      <c r="FP17" s="14">
        <v>0</v>
      </c>
      <c r="FQ17" s="14">
        <v>0</v>
      </c>
      <c r="FR17" s="14">
        <v>0</v>
      </c>
      <c r="FS17" s="14">
        <v>0</v>
      </c>
      <c r="FT17" s="14">
        <v>0</v>
      </c>
      <c r="FU17" s="14">
        <v>0</v>
      </c>
      <c r="FV17" s="14">
        <v>0</v>
      </c>
      <c r="FW17" s="14">
        <v>0</v>
      </c>
      <c r="FX17" s="14">
        <v>0</v>
      </c>
      <c r="FY17" s="14">
        <v>0</v>
      </c>
      <c r="FZ17" s="14">
        <v>0</v>
      </c>
      <c r="GA17" s="14">
        <v>0</v>
      </c>
      <c r="GB17" s="14">
        <v>0</v>
      </c>
      <c r="GC17" s="14">
        <v>0</v>
      </c>
      <c r="GD17" s="14">
        <v>0</v>
      </c>
      <c r="GE17" s="14">
        <v>0</v>
      </c>
      <c r="GF17" s="14">
        <v>0</v>
      </c>
      <c r="GG17" s="14">
        <v>0</v>
      </c>
      <c r="GH17" s="14">
        <v>0</v>
      </c>
      <c r="GI17" s="14">
        <v>0</v>
      </c>
      <c r="GJ17" s="14">
        <v>135681</v>
      </c>
      <c r="GK17" s="13"/>
    </row>
    <row r="18" spans="1:193" x14ac:dyDescent="0.3">
      <c r="A18" s="14">
        <v>135643</v>
      </c>
      <c r="B18" s="14">
        <f>VLOOKUP(A18,'[9]Fluxo por Unidade'!$G:$H,2,0)</f>
        <v>6448</v>
      </c>
      <c r="C18" s="14" t="s">
        <v>291</v>
      </c>
      <c r="D18" s="14" t="s">
        <v>292</v>
      </c>
      <c r="E18" s="15">
        <v>0.1003</v>
      </c>
      <c r="F18" s="14" t="s">
        <v>165</v>
      </c>
      <c r="G18" s="14" t="s">
        <v>166</v>
      </c>
      <c r="H18" s="14" t="str">
        <f>VLOOKUP(B18,Elegibilidade!A:I,9,0)</f>
        <v>Elegível</v>
      </c>
      <c r="I18" s="16">
        <v>146</v>
      </c>
      <c r="J18" s="17">
        <f>SUMIFS(Inadimplência!Q:Q,Inadimplência!A:A,FluxoFuturo!B18)</f>
        <v>0</v>
      </c>
      <c r="K18" s="17">
        <f t="shared" si="4"/>
        <v>318764.56929862546</v>
      </c>
      <c r="L18" s="17">
        <f t="shared" si="0"/>
        <v>318764.56929862546</v>
      </c>
      <c r="M18" s="14" t="s">
        <v>168</v>
      </c>
      <c r="N18" s="17">
        <v>318764.56929862546</v>
      </c>
      <c r="O18" s="17">
        <f t="shared" si="1"/>
        <v>292423.40180645196</v>
      </c>
      <c r="P18" s="17">
        <f>Vendas!$J$2</f>
        <v>886.38148057613409</v>
      </c>
      <c r="Q18" s="116">
        <f>VLOOKUP(B18,Vendas!A:F,6,0)</f>
        <v>376.16</v>
      </c>
      <c r="R18" s="17">
        <f t="shared" si="2"/>
        <v>333421.25773351861</v>
      </c>
      <c r="S18" s="18">
        <f t="shared" si="3"/>
        <v>0.87703886607064063</v>
      </c>
      <c r="T18" s="17">
        <v>3708.92</v>
      </c>
      <c r="U18" s="17">
        <v>3708.92</v>
      </c>
      <c r="V18" s="17">
        <v>3708.92</v>
      </c>
      <c r="W18" s="17">
        <v>3708.92</v>
      </c>
      <c r="X18" s="17">
        <v>3708.92</v>
      </c>
      <c r="Y18" s="17">
        <v>3708.92</v>
      </c>
      <c r="Z18" s="17">
        <v>3708.92</v>
      </c>
      <c r="AA18" s="17">
        <v>3708.92</v>
      </c>
      <c r="AB18" s="17">
        <v>3708.92</v>
      </c>
      <c r="AC18" s="17">
        <v>3708.92</v>
      </c>
      <c r="AD18" s="17">
        <v>3708.92</v>
      </c>
      <c r="AE18" s="17">
        <v>3708.92</v>
      </c>
      <c r="AF18" s="17">
        <v>3708.92</v>
      </c>
      <c r="AG18" s="17">
        <v>3708.92</v>
      </c>
      <c r="AH18" s="17">
        <v>3708.92</v>
      </c>
      <c r="AI18" s="17">
        <v>3708.92</v>
      </c>
      <c r="AJ18" s="17">
        <v>3708.92</v>
      </c>
      <c r="AK18" s="17">
        <v>3708.92</v>
      </c>
      <c r="AL18" s="17">
        <v>3708.92</v>
      </c>
      <c r="AM18" s="17">
        <v>3708.92</v>
      </c>
      <c r="AN18" s="17">
        <v>3708.92</v>
      </c>
      <c r="AO18" s="17">
        <v>3708.92</v>
      </c>
      <c r="AP18" s="17">
        <v>3708.92</v>
      </c>
      <c r="AQ18" s="17">
        <v>3708.92</v>
      </c>
      <c r="AR18" s="17">
        <v>3708.92</v>
      </c>
      <c r="AS18" s="17">
        <v>3708.92</v>
      </c>
      <c r="AT18" s="17">
        <v>3708.92</v>
      </c>
      <c r="AU18" s="17">
        <v>3708.92</v>
      </c>
      <c r="AV18" s="17">
        <v>3708.92</v>
      </c>
      <c r="AW18" s="17">
        <v>3708.92</v>
      </c>
      <c r="AX18" s="17">
        <v>3708.92</v>
      </c>
      <c r="AY18" s="17">
        <v>3708.92</v>
      </c>
      <c r="AZ18" s="17">
        <v>3708.92</v>
      </c>
      <c r="BA18" s="17">
        <v>3708.92</v>
      </c>
      <c r="BB18" s="17">
        <v>3708.92</v>
      </c>
      <c r="BC18" s="17">
        <v>3708.92</v>
      </c>
      <c r="BD18" s="17">
        <v>3708.92</v>
      </c>
      <c r="BE18" s="17">
        <v>3708.92</v>
      </c>
      <c r="BF18" s="17">
        <v>3708.92</v>
      </c>
      <c r="BG18" s="17">
        <v>3708.92</v>
      </c>
      <c r="BH18" s="17">
        <v>3708.92</v>
      </c>
      <c r="BI18" s="17">
        <v>3708.92</v>
      </c>
      <c r="BJ18" s="17">
        <v>3708.92</v>
      </c>
      <c r="BK18" s="17">
        <v>3708.92</v>
      </c>
      <c r="BL18" s="17">
        <v>3708.92</v>
      </c>
      <c r="BM18" s="17">
        <v>3708.92</v>
      </c>
      <c r="BN18" s="17">
        <v>3708.92</v>
      </c>
      <c r="BO18" s="17">
        <v>3708.92</v>
      </c>
      <c r="BP18" s="17">
        <v>3708.92</v>
      </c>
      <c r="BQ18" s="17">
        <v>3708.92</v>
      </c>
      <c r="BR18" s="17">
        <v>3708.92</v>
      </c>
      <c r="BS18" s="17">
        <v>3708.92</v>
      </c>
      <c r="BT18" s="17">
        <v>3708.92</v>
      </c>
      <c r="BU18" s="17">
        <v>3708.92</v>
      </c>
      <c r="BV18" s="17">
        <v>3708.92</v>
      </c>
      <c r="BW18" s="17">
        <v>3708.92</v>
      </c>
      <c r="BX18" s="17">
        <v>3708.92</v>
      </c>
      <c r="BY18" s="17">
        <v>3708.92</v>
      </c>
      <c r="BZ18" s="17">
        <v>3708.92</v>
      </c>
      <c r="CA18" s="17">
        <v>3708.92</v>
      </c>
      <c r="CB18" s="17">
        <v>3708.92</v>
      </c>
      <c r="CC18" s="17">
        <v>3708.92</v>
      </c>
      <c r="CD18" s="17">
        <v>3708.92</v>
      </c>
      <c r="CE18" s="17">
        <v>3708.92</v>
      </c>
      <c r="CF18" s="17">
        <v>3708.92</v>
      </c>
      <c r="CG18" s="17">
        <v>3708.92</v>
      </c>
      <c r="CH18" s="17">
        <v>3708.92</v>
      </c>
      <c r="CI18" s="17">
        <v>3708.92</v>
      </c>
      <c r="CJ18" s="17">
        <v>3708.92</v>
      </c>
      <c r="CK18" s="17">
        <v>3708.92</v>
      </c>
      <c r="CL18" s="17">
        <v>3708.92</v>
      </c>
      <c r="CM18" s="17">
        <v>3708.92</v>
      </c>
      <c r="CN18" s="17">
        <v>3708.92</v>
      </c>
      <c r="CO18" s="17">
        <v>3708.92</v>
      </c>
      <c r="CP18" s="17">
        <v>3708.92</v>
      </c>
      <c r="CQ18" s="17">
        <v>3708.92</v>
      </c>
      <c r="CR18" s="17">
        <v>3708.92</v>
      </c>
      <c r="CS18" s="17">
        <v>3708.92</v>
      </c>
      <c r="CT18" s="17">
        <v>3708.92</v>
      </c>
      <c r="CU18" s="17">
        <v>3708.92</v>
      </c>
      <c r="CV18" s="17">
        <v>3708.92</v>
      </c>
      <c r="CW18" s="17">
        <v>3708.92</v>
      </c>
      <c r="CX18" s="17">
        <v>3708.92</v>
      </c>
      <c r="CY18" s="17">
        <v>3708.92</v>
      </c>
      <c r="CZ18" s="17">
        <v>3708.92</v>
      </c>
      <c r="DA18" s="17">
        <v>3708.92</v>
      </c>
      <c r="DB18" s="17">
        <v>3708.92</v>
      </c>
      <c r="DC18" s="17">
        <v>3708.92</v>
      </c>
      <c r="DD18" s="17">
        <v>3708.92</v>
      </c>
      <c r="DE18" s="17">
        <v>3708.92</v>
      </c>
      <c r="DF18" s="17">
        <v>3708.92</v>
      </c>
      <c r="DG18" s="17">
        <v>3708.92</v>
      </c>
      <c r="DH18" s="17">
        <v>3708.92</v>
      </c>
      <c r="DI18" s="17">
        <v>3708.92</v>
      </c>
      <c r="DJ18" s="17">
        <v>3708.92</v>
      </c>
      <c r="DK18" s="17">
        <v>3708.92</v>
      </c>
      <c r="DL18" s="17">
        <v>3708.92</v>
      </c>
      <c r="DM18" s="17">
        <v>3708.92</v>
      </c>
      <c r="DN18" s="17">
        <v>3708.92</v>
      </c>
      <c r="DO18" s="17">
        <v>3708.92</v>
      </c>
      <c r="DP18" s="17">
        <v>3708.92</v>
      </c>
      <c r="DQ18" s="17">
        <v>3708.92</v>
      </c>
      <c r="DR18" s="17">
        <v>3708.92</v>
      </c>
      <c r="DS18" s="17">
        <v>3708.92</v>
      </c>
      <c r="DT18" s="17">
        <v>3708.92</v>
      </c>
      <c r="DU18" s="17">
        <v>3708.92</v>
      </c>
      <c r="DV18" s="17">
        <v>3708.92</v>
      </c>
      <c r="DW18" s="17">
        <v>3708.92</v>
      </c>
      <c r="DX18" s="17">
        <v>3708.92</v>
      </c>
      <c r="DY18" s="17">
        <v>3708.92</v>
      </c>
      <c r="DZ18" s="17">
        <v>3708.92</v>
      </c>
      <c r="EA18" s="17">
        <v>3708.92</v>
      </c>
      <c r="EB18" s="17">
        <v>3708.92</v>
      </c>
      <c r="EC18" s="17">
        <v>3708.92</v>
      </c>
      <c r="ED18" s="17">
        <v>3708.92</v>
      </c>
      <c r="EE18" s="17">
        <v>3708.92</v>
      </c>
      <c r="EF18" s="17">
        <v>3708.92</v>
      </c>
      <c r="EG18" s="17">
        <v>3708.92</v>
      </c>
      <c r="EH18" s="17">
        <v>3708.92</v>
      </c>
      <c r="EI18" s="17">
        <v>3708.92</v>
      </c>
      <c r="EJ18" s="17">
        <v>3708.92</v>
      </c>
      <c r="EK18" s="17">
        <v>3708.92</v>
      </c>
      <c r="EL18" s="17">
        <v>3708.92</v>
      </c>
      <c r="EM18" s="17">
        <v>3708.92</v>
      </c>
      <c r="EN18" s="17">
        <v>3708.92</v>
      </c>
      <c r="EO18" s="17">
        <v>3708.92</v>
      </c>
      <c r="EP18" s="17">
        <v>3708.92</v>
      </c>
      <c r="EQ18" s="17">
        <v>3708.92</v>
      </c>
      <c r="ER18" s="17">
        <v>3708.92</v>
      </c>
      <c r="ES18" s="17">
        <v>3708.92</v>
      </c>
      <c r="ET18" s="17">
        <v>3708.92</v>
      </c>
      <c r="EU18" s="17">
        <v>3708.92</v>
      </c>
      <c r="EV18" s="17">
        <v>3708.92</v>
      </c>
      <c r="EW18" s="17">
        <v>3708.92</v>
      </c>
      <c r="EX18" s="17">
        <v>3708.92</v>
      </c>
      <c r="EY18" s="17">
        <v>3708.92</v>
      </c>
      <c r="EZ18" s="17">
        <v>3708.92</v>
      </c>
      <c r="FA18" s="17">
        <v>3708.92</v>
      </c>
      <c r="FB18" s="17">
        <v>3708.92</v>
      </c>
      <c r="FC18" s="17">
        <v>3708.92</v>
      </c>
      <c r="FD18" s="17">
        <v>3708.92</v>
      </c>
      <c r="FE18" s="17">
        <v>3708.92</v>
      </c>
      <c r="FF18" s="17">
        <v>3708.92</v>
      </c>
      <c r="FG18" s="17">
        <v>3708.92</v>
      </c>
      <c r="FH18" s="17">
        <v>3708.92</v>
      </c>
      <c r="FI18" s="17">
        <v>3708.92</v>
      </c>
      <c r="FJ18" s="14">
        <v>0</v>
      </c>
      <c r="FK18" s="14">
        <v>0</v>
      </c>
      <c r="FL18" s="14">
        <v>0</v>
      </c>
      <c r="FM18" s="14">
        <v>0</v>
      </c>
      <c r="FN18" s="14">
        <v>0</v>
      </c>
      <c r="FO18" s="14">
        <v>0</v>
      </c>
      <c r="FP18" s="14">
        <v>0</v>
      </c>
      <c r="FQ18" s="14">
        <v>0</v>
      </c>
      <c r="FR18" s="14">
        <v>0</v>
      </c>
      <c r="FS18" s="14">
        <v>0</v>
      </c>
      <c r="FT18" s="14">
        <v>0</v>
      </c>
      <c r="FU18" s="14">
        <v>0</v>
      </c>
      <c r="FV18" s="14">
        <v>0</v>
      </c>
      <c r="FW18" s="14">
        <v>0</v>
      </c>
      <c r="FX18" s="14">
        <v>0</v>
      </c>
      <c r="FY18" s="14">
        <v>0</v>
      </c>
      <c r="FZ18" s="14">
        <v>0</v>
      </c>
      <c r="GA18" s="14">
        <v>0</v>
      </c>
      <c r="GB18" s="14">
        <v>0</v>
      </c>
      <c r="GC18" s="14">
        <v>0</v>
      </c>
      <c r="GD18" s="14">
        <v>0</v>
      </c>
      <c r="GE18" s="14">
        <v>0</v>
      </c>
      <c r="GF18" s="14">
        <v>0</v>
      </c>
      <c r="GG18" s="14">
        <v>0</v>
      </c>
      <c r="GH18" s="14">
        <v>0</v>
      </c>
      <c r="GI18" s="14">
        <v>0</v>
      </c>
      <c r="GJ18" s="14">
        <v>135643</v>
      </c>
      <c r="GK18" s="13"/>
    </row>
    <row r="19" spans="1:193" x14ac:dyDescent="0.3">
      <c r="A19" s="14">
        <v>135698</v>
      </c>
      <c r="B19" s="14">
        <f>VLOOKUP(A19,'[9]Fluxo por Unidade'!$G:$H,2,0)</f>
        <v>6483</v>
      </c>
      <c r="C19" s="14" t="s">
        <v>307</v>
      </c>
      <c r="D19" s="14" t="s">
        <v>308</v>
      </c>
      <c r="E19" s="15">
        <v>0.1003</v>
      </c>
      <c r="F19" s="14" t="s">
        <v>165</v>
      </c>
      <c r="G19" s="14" t="s">
        <v>166</v>
      </c>
      <c r="H19" s="14" t="str">
        <f>VLOOKUP(B19,Elegibilidade!A:I,9,0)</f>
        <v>Elegível</v>
      </c>
      <c r="I19" s="16">
        <v>97</v>
      </c>
      <c r="J19" s="17">
        <f>SUMIFS(Inadimplência!Q:Q,Inadimplência!A:A,FluxoFuturo!B19)</f>
        <v>0</v>
      </c>
      <c r="K19" s="17">
        <f t="shared" si="4"/>
        <v>317656.54607303307</v>
      </c>
      <c r="L19" s="17">
        <f t="shared" si="0"/>
        <v>317656.54607303307</v>
      </c>
      <c r="M19" s="14" t="s">
        <v>168</v>
      </c>
      <c r="N19" s="17">
        <v>317656.54607303307</v>
      </c>
      <c r="O19" s="17">
        <f t="shared" si="1"/>
        <v>298403.36565727799</v>
      </c>
      <c r="P19" s="17">
        <f>Vendas!$J$2</f>
        <v>886.38148057613409</v>
      </c>
      <c r="Q19" s="116">
        <f>VLOOKUP(B19,Vendas!A:F,6,0)</f>
        <v>362.1</v>
      </c>
      <c r="R19" s="17">
        <f t="shared" si="2"/>
        <v>320958.73411661817</v>
      </c>
      <c r="S19" s="18">
        <f t="shared" si="3"/>
        <v>0.92972502050327488</v>
      </c>
      <c r="T19" s="17">
        <v>3909.92</v>
      </c>
      <c r="U19" s="17">
        <v>4732.72</v>
      </c>
      <c r="V19" s="17">
        <v>4732.72</v>
      </c>
      <c r="W19" s="17">
        <v>4732.72</v>
      </c>
      <c r="X19" s="17">
        <v>4732.72</v>
      </c>
      <c r="Y19" s="17">
        <v>4732.72</v>
      </c>
      <c r="Z19" s="17">
        <v>4732.72</v>
      </c>
      <c r="AA19" s="17">
        <v>4732.72</v>
      </c>
      <c r="AB19" s="17">
        <v>4732.72</v>
      </c>
      <c r="AC19" s="17">
        <v>4732.72</v>
      </c>
      <c r="AD19" s="17">
        <v>4732.72</v>
      </c>
      <c r="AE19" s="17">
        <v>4732.72</v>
      </c>
      <c r="AF19" s="17">
        <v>4732.72</v>
      </c>
      <c r="AG19" s="17">
        <v>4732.72</v>
      </c>
      <c r="AH19" s="17">
        <v>4732.72</v>
      </c>
      <c r="AI19" s="17">
        <v>4732.72</v>
      </c>
      <c r="AJ19" s="17">
        <v>4732.72</v>
      </c>
      <c r="AK19" s="17">
        <v>4732.72</v>
      </c>
      <c r="AL19" s="17">
        <v>4732.72</v>
      </c>
      <c r="AM19" s="17">
        <v>4732.72</v>
      </c>
      <c r="AN19" s="17">
        <v>4732.72</v>
      </c>
      <c r="AO19" s="17">
        <v>4732.72</v>
      </c>
      <c r="AP19" s="17">
        <v>4732.72</v>
      </c>
      <c r="AQ19" s="17">
        <v>4732.72</v>
      </c>
      <c r="AR19" s="17">
        <v>4732.72</v>
      </c>
      <c r="AS19" s="17">
        <v>4732.72</v>
      </c>
      <c r="AT19" s="17">
        <v>4732.72</v>
      </c>
      <c r="AU19" s="17">
        <v>4732.72</v>
      </c>
      <c r="AV19" s="17">
        <v>4732.72</v>
      </c>
      <c r="AW19" s="17">
        <v>4732.72</v>
      </c>
      <c r="AX19" s="17">
        <v>4732.72</v>
      </c>
      <c r="AY19" s="17">
        <v>4732.72</v>
      </c>
      <c r="AZ19" s="17">
        <v>4732.72</v>
      </c>
      <c r="BA19" s="17">
        <v>4732.72</v>
      </c>
      <c r="BB19" s="17">
        <v>4732.72</v>
      </c>
      <c r="BC19" s="17">
        <v>4732.72</v>
      </c>
      <c r="BD19" s="17">
        <v>4732.72</v>
      </c>
      <c r="BE19" s="17">
        <v>4732.72</v>
      </c>
      <c r="BF19" s="17">
        <v>4732.72</v>
      </c>
      <c r="BG19" s="17">
        <v>4732.72</v>
      </c>
      <c r="BH19" s="17">
        <v>4732.72</v>
      </c>
      <c r="BI19" s="17">
        <v>4732.72</v>
      </c>
      <c r="BJ19" s="17">
        <v>4732.72</v>
      </c>
      <c r="BK19" s="17">
        <v>4732.72</v>
      </c>
      <c r="BL19" s="17">
        <v>4732.72</v>
      </c>
      <c r="BM19" s="17">
        <v>4732.72</v>
      </c>
      <c r="BN19" s="17">
        <v>4732.72</v>
      </c>
      <c r="BO19" s="17">
        <v>4732.72</v>
      </c>
      <c r="BP19" s="17">
        <v>4732.72</v>
      </c>
      <c r="BQ19" s="17">
        <v>4732.72</v>
      </c>
      <c r="BR19" s="17">
        <v>4732.72</v>
      </c>
      <c r="BS19" s="17">
        <v>4732.72</v>
      </c>
      <c r="BT19" s="17">
        <v>4732.72</v>
      </c>
      <c r="BU19" s="17">
        <v>4732.72</v>
      </c>
      <c r="BV19" s="17">
        <v>4732.72</v>
      </c>
      <c r="BW19" s="17">
        <v>4732.72</v>
      </c>
      <c r="BX19" s="17">
        <v>4732.72</v>
      </c>
      <c r="BY19" s="17">
        <v>4732.72</v>
      </c>
      <c r="BZ19" s="17">
        <v>4732.72</v>
      </c>
      <c r="CA19" s="17">
        <v>4732.72</v>
      </c>
      <c r="CB19" s="17">
        <v>4732.72</v>
      </c>
      <c r="CC19" s="17">
        <v>4732.72</v>
      </c>
      <c r="CD19" s="17">
        <v>4732.72</v>
      </c>
      <c r="CE19" s="17">
        <v>4732.72</v>
      </c>
      <c r="CF19" s="17">
        <v>4732.72</v>
      </c>
      <c r="CG19" s="17">
        <v>4732.72</v>
      </c>
      <c r="CH19" s="17">
        <v>4732.72</v>
      </c>
      <c r="CI19" s="17">
        <v>4732.72</v>
      </c>
      <c r="CJ19" s="17">
        <v>4732.72</v>
      </c>
      <c r="CK19" s="17">
        <v>4732.72</v>
      </c>
      <c r="CL19" s="17">
        <v>4732.72</v>
      </c>
      <c r="CM19" s="17">
        <v>4732.72</v>
      </c>
      <c r="CN19" s="17">
        <v>4732.72</v>
      </c>
      <c r="CO19" s="17">
        <v>4732.72</v>
      </c>
      <c r="CP19" s="17">
        <v>4732.72</v>
      </c>
      <c r="CQ19" s="17">
        <v>4732.72</v>
      </c>
      <c r="CR19" s="17">
        <v>4732.72</v>
      </c>
      <c r="CS19" s="17">
        <v>4732.72</v>
      </c>
      <c r="CT19" s="17">
        <v>4732.72</v>
      </c>
      <c r="CU19" s="17">
        <v>4732.72</v>
      </c>
      <c r="CV19" s="17">
        <v>4732.72</v>
      </c>
      <c r="CW19" s="17">
        <v>4732.72</v>
      </c>
      <c r="CX19" s="17">
        <v>4732.72</v>
      </c>
      <c r="CY19" s="17">
        <v>4732.72</v>
      </c>
      <c r="CZ19" s="17">
        <v>4732.72</v>
      </c>
      <c r="DA19" s="17">
        <v>4732.72</v>
      </c>
      <c r="DB19" s="17">
        <v>4732.72</v>
      </c>
      <c r="DC19" s="17">
        <v>4732.72</v>
      </c>
      <c r="DD19" s="17">
        <v>4732.72</v>
      </c>
      <c r="DE19" s="17">
        <v>4732.72</v>
      </c>
      <c r="DF19" s="17">
        <v>4732.72</v>
      </c>
      <c r="DG19" s="17">
        <v>4732.72</v>
      </c>
      <c r="DH19" s="17">
        <v>4732.72</v>
      </c>
      <c r="DI19" s="17">
        <v>4732.72</v>
      </c>
      <c r="DJ19" s="17">
        <v>4732.72</v>
      </c>
      <c r="DK19" s="17">
        <v>4732.72</v>
      </c>
      <c r="DL19" s="17">
        <v>4732.97</v>
      </c>
      <c r="DM19" s="14">
        <v>0</v>
      </c>
      <c r="DN19" s="14">
        <v>0</v>
      </c>
      <c r="DO19" s="14">
        <v>0</v>
      </c>
      <c r="DP19" s="14">
        <v>0</v>
      </c>
      <c r="DQ19" s="14">
        <v>0</v>
      </c>
      <c r="DR19" s="14">
        <v>0</v>
      </c>
      <c r="DS19" s="14">
        <v>0</v>
      </c>
      <c r="DT19" s="14">
        <v>0</v>
      </c>
      <c r="DU19" s="14">
        <v>0</v>
      </c>
      <c r="DV19" s="14">
        <v>0</v>
      </c>
      <c r="DW19" s="14">
        <v>0</v>
      </c>
      <c r="DX19" s="14">
        <v>0</v>
      </c>
      <c r="DY19" s="14">
        <v>0</v>
      </c>
      <c r="DZ19" s="14">
        <v>0</v>
      </c>
      <c r="EA19" s="14">
        <v>0</v>
      </c>
      <c r="EB19" s="14">
        <v>0</v>
      </c>
      <c r="EC19" s="14">
        <v>0</v>
      </c>
      <c r="ED19" s="14">
        <v>0</v>
      </c>
      <c r="EE19" s="14">
        <v>0</v>
      </c>
      <c r="EF19" s="14">
        <v>0</v>
      </c>
      <c r="EG19" s="14">
        <v>0</v>
      </c>
      <c r="EH19" s="14">
        <v>0</v>
      </c>
      <c r="EI19" s="14">
        <v>0</v>
      </c>
      <c r="EJ19" s="14">
        <v>0</v>
      </c>
      <c r="EK19" s="14">
        <v>0</v>
      </c>
      <c r="EL19" s="14">
        <v>0</v>
      </c>
      <c r="EM19" s="14">
        <v>0</v>
      </c>
      <c r="EN19" s="14">
        <v>0</v>
      </c>
      <c r="EO19" s="14">
        <v>0</v>
      </c>
      <c r="EP19" s="14">
        <v>0</v>
      </c>
      <c r="EQ19" s="14">
        <v>0</v>
      </c>
      <c r="ER19" s="14">
        <v>0</v>
      </c>
      <c r="ES19" s="14">
        <v>0</v>
      </c>
      <c r="ET19" s="14">
        <v>0</v>
      </c>
      <c r="EU19" s="14">
        <v>0</v>
      </c>
      <c r="EV19" s="14">
        <v>0</v>
      </c>
      <c r="EW19" s="14">
        <v>0</v>
      </c>
      <c r="EX19" s="14">
        <v>0</v>
      </c>
      <c r="EY19" s="14">
        <v>0</v>
      </c>
      <c r="EZ19" s="14">
        <v>0</v>
      </c>
      <c r="FA19" s="14">
        <v>0</v>
      </c>
      <c r="FB19" s="14">
        <v>0</v>
      </c>
      <c r="FC19" s="14">
        <v>0</v>
      </c>
      <c r="FD19" s="14">
        <v>0</v>
      </c>
      <c r="FE19" s="14">
        <v>0</v>
      </c>
      <c r="FF19" s="14">
        <v>0</v>
      </c>
      <c r="FG19" s="14">
        <v>0</v>
      </c>
      <c r="FH19" s="14">
        <v>0</v>
      </c>
      <c r="FI19" s="14">
        <v>0</v>
      </c>
      <c r="FJ19" s="14">
        <v>0</v>
      </c>
      <c r="FK19" s="14">
        <v>0</v>
      </c>
      <c r="FL19" s="14">
        <v>0</v>
      </c>
      <c r="FM19" s="14">
        <v>0</v>
      </c>
      <c r="FN19" s="14">
        <v>0</v>
      </c>
      <c r="FO19" s="14">
        <v>0</v>
      </c>
      <c r="FP19" s="14">
        <v>0</v>
      </c>
      <c r="FQ19" s="14">
        <v>0</v>
      </c>
      <c r="FR19" s="14">
        <v>0</v>
      </c>
      <c r="FS19" s="14">
        <v>0</v>
      </c>
      <c r="FT19" s="14">
        <v>0</v>
      </c>
      <c r="FU19" s="14">
        <v>0</v>
      </c>
      <c r="FV19" s="14">
        <v>0</v>
      </c>
      <c r="FW19" s="14">
        <v>0</v>
      </c>
      <c r="FX19" s="14">
        <v>0</v>
      </c>
      <c r="FY19" s="14">
        <v>0</v>
      </c>
      <c r="FZ19" s="14">
        <v>0</v>
      </c>
      <c r="GA19" s="14">
        <v>0</v>
      </c>
      <c r="GB19" s="14">
        <v>0</v>
      </c>
      <c r="GC19" s="14">
        <v>0</v>
      </c>
      <c r="GD19" s="14">
        <v>0</v>
      </c>
      <c r="GE19" s="14">
        <v>0</v>
      </c>
      <c r="GF19" s="14">
        <v>0</v>
      </c>
      <c r="GG19" s="14">
        <v>0</v>
      </c>
      <c r="GH19" s="14">
        <v>0</v>
      </c>
      <c r="GI19" s="14">
        <v>0</v>
      </c>
      <c r="GJ19" s="14">
        <v>135698</v>
      </c>
      <c r="GK19" s="13"/>
    </row>
    <row r="20" spans="1:193" x14ac:dyDescent="0.3">
      <c r="A20" s="14">
        <v>135629</v>
      </c>
      <c r="B20" s="14">
        <f>VLOOKUP(A20,'[9]Fluxo por Unidade'!$G:$H,2,0)</f>
        <v>6426</v>
      </c>
      <c r="C20" s="14" t="s">
        <v>268</v>
      </c>
      <c r="D20" s="14" t="s">
        <v>269</v>
      </c>
      <c r="E20" s="15">
        <v>0.1003</v>
      </c>
      <c r="F20" s="14" t="s">
        <v>165</v>
      </c>
      <c r="G20" s="14" t="s">
        <v>166</v>
      </c>
      <c r="H20" s="14" t="str">
        <f>VLOOKUP(B20,Elegibilidade!A:I,9,0)</f>
        <v>Elegível</v>
      </c>
      <c r="I20" s="16">
        <v>155</v>
      </c>
      <c r="J20" s="17">
        <f>SUMIFS(Inadimplência!Q:Q,Inadimplência!A:A,FluxoFuturo!B20)</f>
        <v>0</v>
      </c>
      <c r="K20" s="17">
        <f t="shared" si="4"/>
        <v>313746.93827907869</v>
      </c>
      <c r="L20" s="17">
        <f t="shared" si="0"/>
        <v>313746.93827907869</v>
      </c>
      <c r="M20" s="14" t="s">
        <v>168</v>
      </c>
      <c r="N20" s="17">
        <v>313746.93827907869</v>
      </c>
      <c r="O20" s="17">
        <f t="shared" si="1"/>
        <v>287739.57136584877</v>
      </c>
      <c r="P20" s="17">
        <f>Vendas!$J$2</f>
        <v>886.38148057613409</v>
      </c>
      <c r="Q20" s="116">
        <f>VLOOKUP(B20,Vendas!A:F,6,0)</f>
        <v>360.05</v>
      </c>
      <c r="R20" s="17">
        <f t="shared" si="2"/>
        <v>319141.65208143712</v>
      </c>
      <c r="S20" s="18">
        <f t="shared" si="3"/>
        <v>0.9016045680318302</v>
      </c>
      <c r="T20" s="17">
        <v>2407.87</v>
      </c>
      <c r="U20" s="17">
        <v>16022.53</v>
      </c>
      <c r="V20" s="17">
        <v>2407.87</v>
      </c>
      <c r="W20" s="17">
        <v>2407.87</v>
      </c>
      <c r="X20" s="17">
        <v>2407.87</v>
      </c>
      <c r="Y20" s="17">
        <v>2407.87</v>
      </c>
      <c r="Z20" s="17">
        <v>2407.87</v>
      </c>
      <c r="AA20" s="17">
        <v>2407.87</v>
      </c>
      <c r="AB20" s="17">
        <v>2407.87</v>
      </c>
      <c r="AC20" s="17">
        <v>2407.87</v>
      </c>
      <c r="AD20" s="17">
        <v>2407.87</v>
      </c>
      <c r="AE20" s="17">
        <v>2407.87</v>
      </c>
      <c r="AF20" s="17">
        <v>2407.87</v>
      </c>
      <c r="AG20" s="17">
        <v>16022.53</v>
      </c>
      <c r="AH20" s="17">
        <v>2407.87</v>
      </c>
      <c r="AI20" s="17">
        <v>2407.87</v>
      </c>
      <c r="AJ20" s="17">
        <v>2407.87</v>
      </c>
      <c r="AK20" s="17">
        <v>2407.87</v>
      </c>
      <c r="AL20" s="17">
        <v>2407.87</v>
      </c>
      <c r="AM20" s="17">
        <v>2407.87</v>
      </c>
      <c r="AN20" s="17">
        <v>2407.87</v>
      </c>
      <c r="AO20" s="17">
        <v>2407.87</v>
      </c>
      <c r="AP20" s="17">
        <v>2407.87</v>
      </c>
      <c r="AQ20" s="17">
        <v>2407.87</v>
      </c>
      <c r="AR20" s="17">
        <v>2407.87</v>
      </c>
      <c r="AS20" s="17">
        <v>16022.53</v>
      </c>
      <c r="AT20" s="17">
        <v>2407.87</v>
      </c>
      <c r="AU20" s="17">
        <v>2407.87</v>
      </c>
      <c r="AV20" s="17">
        <v>2407.87</v>
      </c>
      <c r="AW20" s="17">
        <v>2407.87</v>
      </c>
      <c r="AX20" s="17">
        <v>2407.87</v>
      </c>
      <c r="AY20" s="17">
        <v>2407.87</v>
      </c>
      <c r="AZ20" s="17">
        <v>2407.87</v>
      </c>
      <c r="BA20" s="17">
        <v>2407.87</v>
      </c>
      <c r="BB20" s="17">
        <v>2407.87</v>
      </c>
      <c r="BC20" s="17">
        <v>2407.87</v>
      </c>
      <c r="BD20" s="17">
        <v>2407.87</v>
      </c>
      <c r="BE20" s="17">
        <v>16022.53</v>
      </c>
      <c r="BF20" s="17">
        <v>2407.87</v>
      </c>
      <c r="BG20" s="17">
        <v>2407.87</v>
      </c>
      <c r="BH20" s="17">
        <v>2407.87</v>
      </c>
      <c r="BI20" s="17">
        <v>2407.87</v>
      </c>
      <c r="BJ20" s="17">
        <v>2407.87</v>
      </c>
      <c r="BK20" s="17">
        <v>2407.87</v>
      </c>
      <c r="BL20" s="17">
        <v>2407.87</v>
      </c>
      <c r="BM20" s="17">
        <v>2407.87</v>
      </c>
      <c r="BN20" s="17">
        <v>2407.87</v>
      </c>
      <c r="BO20" s="17">
        <v>2407.87</v>
      </c>
      <c r="BP20" s="17">
        <v>2407.87</v>
      </c>
      <c r="BQ20" s="17">
        <v>16022.53</v>
      </c>
      <c r="BR20" s="17">
        <v>2407.87</v>
      </c>
      <c r="BS20" s="17">
        <v>2407.87</v>
      </c>
      <c r="BT20" s="17">
        <v>2407.87</v>
      </c>
      <c r="BU20" s="17">
        <v>2407.87</v>
      </c>
      <c r="BV20" s="17">
        <v>2407.87</v>
      </c>
      <c r="BW20" s="17">
        <v>2407.87</v>
      </c>
      <c r="BX20" s="17">
        <v>2407.87</v>
      </c>
      <c r="BY20" s="17">
        <v>2407.87</v>
      </c>
      <c r="BZ20" s="17">
        <v>2407.87</v>
      </c>
      <c r="CA20" s="17">
        <v>2407.87</v>
      </c>
      <c r="CB20" s="17">
        <v>2407.87</v>
      </c>
      <c r="CC20" s="17">
        <v>16022.53</v>
      </c>
      <c r="CD20" s="17">
        <v>2407.87</v>
      </c>
      <c r="CE20" s="17">
        <v>2407.87</v>
      </c>
      <c r="CF20" s="17">
        <v>2407.87</v>
      </c>
      <c r="CG20" s="17">
        <v>2407.87</v>
      </c>
      <c r="CH20" s="17">
        <v>2407.87</v>
      </c>
      <c r="CI20" s="17">
        <v>2407.87</v>
      </c>
      <c r="CJ20" s="17">
        <v>2407.87</v>
      </c>
      <c r="CK20" s="17">
        <v>2407.87</v>
      </c>
      <c r="CL20" s="17">
        <v>2407.87</v>
      </c>
      <c r="CM20" s="17">
        <v>2407.87</v>
      </c>
      <c r="CN20" s="17">
        <v>2407.87</v>
      </c>
      <c r="CO20" s="17">
        <v>16022.53</v>
      </c>
      <c r="CP20" s="17">
        <v>2407.87</v>
      </c>
      <c r="CQ20" s="17">
        <v>2407.87</v>
      </c>
      <c r="CR20" s="17">
        <v>2407.87</v>
      </c>
      <c r="CS20" s="17">
        <v>2407.87</v>
      </c>
      <c r="CT20" s="17">
        <v>2407.87</v>
      </c>
      <c r="CU20" s="17">
        <v>2407.87</v>
      </c>
      <c r="CV20" s="17">
        <v>2407.87</v>
      </c>
      <c r="CW20" s="17">
        <v>2407.87</v>
      </c>
      <c r="CX20" s="17">
        <v>2407.87</v>
      </c>
      <c r="CY20" s="17">
        <v>2407.87</v>
      </c>
      <c r="CZ20" s="17">
        <v>2407.87</v>
      </c>
      <c r="DA20" s="17">
        <v>16022.53</v>
      </c>
      <c r="DB20" s="17">
        <v>2407.87</v>
      </c>
      <c r="DC20" s="17">
        <v>2407.87</v>
      </c>
      <c r="DD20" s="17">
        <v>2407.87</v>
      </c>
      <c r="DE20" s="17">
        <v>2407.87</v>
      </c>
      <c r="DF20" s="17">
        <v>2407.87</v>
      </c>
      <c r="DG20" s="17">
        <v>2407.87</v>
      </c>
      <c r="DH20" s="17">
        <v>2407.87</v>
      </c>
      <c r="DI20" s="17">
        <v>2407.87</v>
      </c>
      <c r="DJ20" s="17">
        <v>2407.87</v>
      </c>
      <c r="DK20" s="17">
        <v>2407.87</v>
      </c>
      <c r="DL20" s="17">
        <v>2407.87</v>
      </c>
      <c r="DM20" s="17">
        <v>16022.53</v>
      </c>
      <c r="DN20" s="17">
        <v>2407.87</v>
      </c>
      <c r="DO20" s="17">
        <v>2407.87</v>
      </c>
      <c r="DP20" s="17">
        <v>2407.87</v>
      </c>
      <c r="DQ20" s="17">
        <v>2407.87</v>
      </c>
      <c r="DR20" s="17">
        <v>2407.87</v>
      </c>
      <c r="DS20" s="17">
        <v>2407.87</v>
      </c>
      <c r="DT20" s="17">
        <v>2407.87</v>
      </c>
      <c r="DU20" s="17">
        <v>2407.87</v>
      </c>
      <c r="DV20" s="17">
        <v>2407.87</v>
      </c>
      <c r="DW20" s="17">
        <v>2407.87</v>
      </c>
      <c r="DX20" s="17">
        <v>2407.87</v>
      </c>
      <c r="DY20" s="17">
        <v>16022.53</v>
      </c>
      <c r="DZ20" s="17">
        <v>2407.87</v>
      </c>
      <c r="EA20" s="17">
        <v>2407.87</v>
      </c>
      <c r="EB20" s="17">
        <v>2407.87</v>
      </c>
      <c r="EC20" s="17">
        <v>2407.87</v>
      </c>
      <c r="ED20" s="17">
        <v>2407.87</v>
      </c>
      <c r="EE20" s="17">
        <v>2407.87</v>
      </c>
      <c r="EF20" s="17">
        <v>2407.87</v>
      </c>
      <c r="EG20" s="17">
        <v>2407.87</v>
      </c>
      <c r="EH20" s="17">
        <v>2407.87</v>
      </c>
      <c r="EI20" s="17">
        <v>2407.87</v>
      </c>
      <c r="EJ20" s="17">
        <v>2407.87</v>
      </c>
      <c r="EK20" s="17">
        <v>16022.53</v>
      </c>
      <c r="EL20" s="17">
        <v>2407.87</v>
      </c>
      <c r="EM20" s="17">
        <v>2407.87</v>
      </c>
      <c r="EN20" s="17">
        <v>2407.87</v>
      </c>
      <c r="EO20" s="17">
        <v>2407.87</v>
      </c>
      <c r="EP20" s="17">
        <v>2407.87</v>
      </c>
      <c r="EQ20" s="17">
        <v>2407.87</v>
      </c>
      <c r="ER20" s="17">
        <v>2407.87</v>
      </c>
      <c r="ES20" s="17">
        <v>2407.87</v>
      </c>
      <c r="ET20" s="17">
        <v>2407.87</v>
      </c>
      <c r="EU20" s="17">
        <v>2407.87</v>
      </c>
      <c r="EV20" s="17">
        <v>2407.87</v>
      </c>
      <c r="EW20" s="17">
        <v>16022.51</v>
      </c>
      <c r="EX20" s="17">
        <v>2407.87</v>
      </c>
      <c r="EY20" s="17">
        <v>2407.87</v>
      </c>
      <c r="EZ20" s="17">
        <v>2407.87</v>
      </c>
      <c r="FA20" s="17">
        <v>2407.87</v>
      </c>
      <c r="FB20" s="17">
        <v>2407.87</v>
      </c>
      <c r="FC20" s="17">
        <v>2407.87</v>
      </c>
      <c r="FD20" s="17">
        <v>2407.87</v>
      </c>
      <c r="FE20" s="17">
        <v>2407.87</v>
      </c>
      <c r="FF20" s="17">
        <v>2407.87</v>
      </c>
      <c r="FG20" s="17">
        <v>2407.87</v>
      </c>
      <c r="FH20" s="17">
        <v>2407.87</v>
      </c>
      <c r="FI20" s="17">
        <v>2407.87</v>
      </c>
      <c r="FJ20" s="17">
        <v>2407.87</v>
      </c>
      <c r="FK20" s="17">
        <v>2407.87</v>
      </c>
      <c r="FL20" s="17">
        <v>2407.87</v>
      </c>
      <c r="FM20" s="17">
        <v>2407.87</v>
      </c>
      <c r="FN20" s="17">
        <v>2407.87</v>
      </c>
      <c r="FO20" s="17">
        <v>2407.87</v>
      </c>
      <c r="FP20" s="17">
        <v>2407.87</v>
      </c>
      <c r="FQ20" s="17">
        <v>2407.87</v>
      </c>
      <c r="FR20" s="17">
        <v>2408.06</v>
      </c>
      <c r="FS20" s="14">
        <v>0</v>
      </c>
      <c r="FT20" s="14">
        <v>0</v>
      </c>
      <c r="FU20" s="14">
        <v>0</v>
      </c>
      <c r="FV20" s="14">
        <v>0</v>
      </c>
      <c r="FW20" s="14">
        <v>0</v>
      </c>
      <c r="FX20" s="14">
        <v>0</v>
      </c>
      <c r="FY20" s="14">
        <v>0</v>
      </c>
      <c r="FZ20" s="14">
        <v>0</v>
      </c>
      <c r="GA20" s="14">
        <v>0</v>
      </c>
      <c r="GB20" s="14">
        <v>0</v>
      </c>
      <c r="GC20" s="14">
        <v>0</v>
      </c>
      <c r="GD20" s="14">
        <v>0</v>
      </c>
      <c r="GE20" s="14">
        <v>0</v>
      </c>
      <c r="GF20" s="14">
        <v>0</v>
      </c>
      <c r="GG20" s="14">
        <v>0</v>
      </c>
      <c r="GH20" s="14">
        <v>0</v>
      </c>
      <c r="GI20" s="14">
        <v>0</v>
      </c>
      <c r="GJ20" s="14">
        <v>135629</v>
      </c>
      <c r="GK20" s="13"/>
    </row>
    <row r="21" spans="1:193" x14ac:dyDescent="0.3">
      <c r="A21" s="14">
        <v>135689</v>
      </c>
      <c r="B21" s="14">
        <f>VLOOKUP(A21,'[9]Fluxo por Unidade'!$G:$H,2,0)</f>
        <v>6368</v>
      </c>
      <c r="C21" s="14" t="s">
        <v>193</v>
      </c>
      <c r="D21" s="14" t="s">
        <v>194</v>
      </c>
      <c r="E21" s="15">
        <v>0.1003</v>
      </c>
      <c r="F21" s="14" t="s">
        <v>165</v>
      </c>
      <c r="G21" s="14" t="s">
        <v>166</v>
      </c>
      <c r="H21" s="14" t="str">
        <f>VLOOKUP(B21,Elegibilidade!A:I,9,0)</f>
        <v>Elegível</v>
      </c>
      <c r="I21" s="16">
        <v>87</v>
      </c>
      <c r="J21" s="17">
        <f>SUMIFS(Inadimplência!Q:Q,Inadimplência!A:A,FluxoFuturo!B21)</f>
        <v>0</v>
      </c>
      <c r="K21" s="17">
        <f t="shared" si="4"/>
        <v>313326.02919386397</v>
      </c>
      <c r="L21" s="17">
        <f t="shared" si="0"/>
        <v>313326.02919386397</v>
      </c>
      <c r="M21" s="14" t="s">
        <v>168</v>
      </c>
      <c r="N21" s="17">
        <v>313326.02919386397</v>
      </c>
      <c r="O21" s="17">
        <f t="shared" si="1"/>
        <v>295991.83448616735</v>
      </c>
      <c r="P21" s="17">
        <f>Vendas!$J$2</f>
        <v>886.38148057613409</v>
      </c>
      <c r="Q21" s="116">
        <f>VLOOKUP(B21,Vendas!A:F,6,0)</f>
        <v>432.98</v>
      </c>
      <c r="R21" s="17">
        <f t="shared" si="2"/>
        <v>383785.45345985453</v>
      </c>
      <c r="S21" s="18">
        <f t="shared" si="3"/>
        <v>0.77124297395270935</v>
      </c>
      <c r="T21" s="17">
        <v>5012.8</v>
      </c>
      <c r="U21" s="17">
        <v>5012.8</v>
      </c>
      <c r="V21" s="17">
        <v>5012.8</v>
      </c>
      <c r="W21" s="17">
        <v>5012.8</v>
      </c>
      <c r="X21" s="17">
        <v>5012.8</v>
      </c>
      <c r="Y21" s="17">
        <v>5012.8</v>
      </c>
      <c r="Z21" s="17">
        <v>5012.8</v>
      </c>
      <c r="AA21" s="17">
        <v>5012.8</v>
      </c>
      <c r="AB21" s="17">
        <v>5012.8</v>
      </c>
      <c r="AC21" s="17">
        <v>5012.8</v>
      </c>
      <c r="AD21" s="17">
        <v>5012.8</v>
      </c>
      <c r="AE21" s="17">
        <v>5012.8</v>
      </c>
      <c r="AF21" s="17">
        <v>5012.8</v>
      </c>
      <c r="AG21" s="17">
        <v>5012.8</v>
      </c>
      <c r="AH21" s="17">
        <v>5012.8</v>
      </c>
      <c r="AI21" s="17">
        <v>5012.8</v>
      </c>
      <c r="AJ21" s="17">
        <v>5012.8</v>
      </c>
      <c r="AK21" s="17">
        <v>5012.8</v>
      </c>
      <c r="AL21" s="17">
        <v>5012.8</v>
      </c>
      <c r="AM21" s="17">
        <v>5012.8</v>
      </c>
      <c r="AN21" s="17">
        <v>5012.8</v>
      </c>
      <c r="AO21" s="17">
        <v>5012.8</v>
      </c>
      <c r="AP21" s="17">
        <v>5012.8</v>
      </c>
      <c r="AQ21" s="17">
        <v>5012.8</v>
      </c>
      <c r="AR21" s="17">
        <v>5012.8</v>
      </c>
      <c r="AS21" s="17">
        <v>5012.8</v>
      </c>
      <c r="AT21" s="17">
        <v>5012.8</v>
      </c>
      <c r="AU21" s="17">
        <v>5012.8</v>
      </c>
      <c r="AV21" s="17">
        <v>5012.8</v>
      </c>
      <c r="AW21" s="17">
        <v>5012.8</v>
      </c>
      <c r="AX21" s="17">
        <v>5012.8</v>
      </c>
      <c r="AY21" s="17">
        <v>5012.8</v>
      </c>
      <c r="AZ21" s="17">
        <v>5012.8</v>
      </c>
      <c r="BA21" s="17">
        <v>5012.8</v>
      </c>
      <c r="BB21" s="17">
        <v>5012.8</v>
      </c>
      <c r="BC21" s="17">
        <v>5012.8</v>
      </c>
      <c r="BD21" s="17">
        <v>5012.8</v>
      </c>
      <c r="BE21" s="17">
        <v>5012.8</v>
      </c>
      <c r="BF21" s="17">
        <v>5012.8</v>
      </c>
      <c r="BG21" s="17">
        <v>5012.8</v>
      </c>
      <c r="BH21" s="17">
        <v>5012.8</v>
      </c>
      <c r="BI21" s="17">
        <v>5012.8</v>
      </c>
      <c r="BJ21" s="17">
        <v>5012.8</v>
      </c>
      <c r="BK21" s="17">
        <v>5012.8</v>
      </c>
      <c r="BL21" s="17">
        <v>5012.8</v>
      </c>
      <c r="BM21" s="17">
        <v>5012.8</v>
      </c>
      <c r="BN21" s="17">
        <v>5012.8</v>
      </c>
      <c r="BO21" s="17">
        <v>5012.8</v>
      </c>
      <c r="BP21" s="17">
        <v>5012.8</v>
      </c>
      <c r="BQ21" s="17">
        <v>5012.8</v>
      </c>
      <c r="BR21" s="17">
        <v>5012.8</v>
      </c>
      <c r="BS21" s="17">
        <v>5012.8</v>
      </c>
      <c r="BT21" s="17">
        <v>5012.8</v>
      </c>
      <c r="BU21" s="17">
        <v>5012.8</v>
      </c>
      <c r="BV21" s="17">
        <v>5012.8</v>
      </c>
      <c r="BW21" s="17">
        <v>5012.8</v>
      </c>
      <c r="BX21" s="17">
        <v>5012.8</v>
      </c>
      <c r="BY21" s="17">
        <v>5012.8</v>
      </c>
      <c r="BZ21" s="17">
        <v>5012.8</v>
      </c>
      <c r="CA21" s="17">
        <v>5012.8</v>
      </c>
      <c r="CB21" s="17">
        <v>5012.8</v>
      </c>
      <c r="CC21" s="17">
        <v>5012.8</v>
      </c>
      <c r="CD21" s="17">
        <v>5012.8</v>
      </c>
      <c r="CE21" s="17">
        <v>5012.8</v>
      </c>
      <c r="CF21" s="17">
        <v>5012.8</v>
      </c>
      <c r="CG21" s="17">
        <v>5012.8</v>
      </c>
      <c r="CH21" s="17">
        <v>5012.8</v>
      </c>
      <c r="CI21" s="17">
        <v>5012.8</v>
      </c>
      <c r="CJ21" s="17">
        <v>5012.8</v>
      </c>
      <c r="CK21" s="17">
        <v>5012.8</v>
      </c>
      <c r="CL21" s="17">
        <v>5012.8</v>
      </c>
      <c r="CM21" s="17">
        <v>5012.8</v>
      </c>
      <c r="CN21" s="17">
        <v>5012.8</v>
      </c>
      <c r="CO21" s="17">
        <v>5012.8</v>
      </c>
      <c r="CP21" s="17">
        <v>5012.8</v>
      </c>
      <c r="CQ21" s="17">
        <v>5012.8</v>
      </c>
      <c r="CR21" s="17">
        <v>5012.8</v>
      </c>
      <c r="CS21" s="17">
        <v>5012.8</v>
      </c>
      <c r="CT21" s="17">
        <v>5012.8</v>
      </c>
      <c r="CU21" s="17">
        <v>5012.8</v>
      </c>
      <c r="CV21" s="17">
        <v>5012.8</v>
      </c>
      <c r="CW21" s="17">
        <v>5012.8</v>
      </c>
      <c r="CX21" s="17">
        <v>5012.8</v>
      </c>
      <c r="CY21" s="17">
        <v>5012.8</v>
      </c>
      <c r="CZ21" s="17">
        <v>5012.8</v>
      </c>
      <c r="DA21" s="17">
        <v>5012.8</v>
      </c>
      <c r="DB21" s="17">
        <v>5012.49</v>
      </c>
      <c r="DC21" s="14">
        <v>0</v>
      </c>
      <c r="DD21" s="14">
        <v>0</v>
      </c>
      <c r="DE21" s="14">
        <v>0</v>
      </c>
      <c r="DF21" s="14">
        <v>0</v>
      </c>
      <c r="DG21" s="14">
        <v>0</v>
      </c>
      <c r="DH21" s="14">
        <v>0</v>
      </c>
      <c r="DI21" s="14">
        <v>0</v>
      </c>
      <c r="DJ21" s="14">
        <v>0</v>
      </c>
      <c r="DK21" s="14">
        <v>0</v>
      </c>
      <c r="DL21" s="14">
        <v>0</v>
      </c>
      <c r="DM21" s="14">
        <v>0</v>
      </c>
      <c r="DN21" s="14">
        <v>0</v>
      </c>
      <c r="DO21" s="14">
        <v>0</v>
      </c>
      <c r="DP21" s="14">
        <v>0</v>
      </c>
      <c r="DQ21" s="14">
        <v>0</v>
      </c>
      <c r="DR21" s="14">
        <v>0</v>
      </c>
      <c r="DS21" s="14">
        <v>0</v>
      </c>
      <c r="DT21" s="14">
        <v>0</v>
      </c>
      <c r="DU21" s="14">
        <v>0</v>
      </c>
      <c r="DV21" s="14">
        <v>0</v>
      </c>
      <c r="DW21" s="14">
        <v>0</v>
      </c>
      <c r="DX21" s="14">
        <v>0</v>
      </c>
      <c r="DY21" s="14">
        <v>0</v>
      </c>
      <c r="DZ21" s="14">
        <v>0</v>
      </c>
      <c r="EA21" s="14">
        <v>0</v>
      </c>
      <c r="EB21" s="14">
        <v>0</v>
      </c>
      <c r="EC21" s="14">
        <v>0</v>
      </c>
      <c r="ED21" s="14">
        <v>0</v>
      </c>
      <c r="EE21" s="14">
        <v>0</v>
      </c>
      <c r="EF21" s="14">
        <v>0</v>
      </c>
      <c r="EG21" s="14">
        <v>0</v>
      </c>
      <c r="EH21" s="14">
        <v>0</v>
      </c>
      <c r="EI21" s="14">
        <v>0</v>
      </c>
      <c r="EJ21" s="14">
        <v>0</v>
      </c>
      <c r="EK21" s="14">
        <v>0</v>
      </c>
      <c r="EL21" s="14">
        <v>0</v>
      </c>
      <c r="EM21" s="14">
        <v>0</v>
      </c>
      <c r="EN21" s="14">
        <v>0</v>
      </c>
      <c r="EO21" s="14">
        <v>0</v>
      </c>
      <c r="EP21" s="14">
        <v>0</v>
      </c>
      <c r="EQ21" s="14">
        <v>0</v>
      </c>
      <c r="ER21" s="14">
        <v>0</v>
      </c>
      <c r="ES21" s="14">
        <v>0</v>
      </c>
      <c r="ET21" s="14">
        <v>0</v>
      </c>
      <c r="EU21" s="14">
        <v>0</v>
      </c>
      <c r="EV21" s="14">
        <v>0</v>
      </c>
      <c r="EW21" s="14">
        <v>0</v>
      </c>
      <c r="EX21" s="14">
        <v>0</v>
      </c>
      <c r="EY21" s="14">
        <v>0</v>
      </c>
      <c r="EZ21" s="14">
        <v>0</v>
      </c>
      <c r="FA21" s="14">
        <v>0</v>
      </c>
      <c r="FB21" s="14">
        <v>0</v>
      </c>
      <c r="FC21" s="14">
        <v>0</v>
      </c>
      <c r="FD21" s="14">
        <v>0</v>
      </c>
      <c r="FE21" s="14">
        <v>0</v>
      </c>
      <c r="FF21" s="14">
        <v>0</v>
      </c>
      <c r="FG21" s="14">
        <v>0</v>
      </c>
      <c r="FH21" s="14">
        <v>0</v>
      </c>
      <c r="FI21" s="14">
        <v>0</v>
      </c>
      <c r="FJ21" s="14">
        <v>0</v>
      </c>
      <c r="FK21" s="14">
        <v>0</v>
      </c>
      <c r="FL21" s="14">
        <v>0</v>
      </c>
      <c r="FM21" s="14">
        <v>0</v>
      </c>
      <c r="FN21" s="14">
        <v>0</v>
      </c>
      <c r="FO21" s="14">
        <v>0</v>
      </c>
      <c r="FP21" s="14">
        <v>0</v>
      </c>
      <c r="FQ21" s="14">
        <v>0</v>
      </c>
      <c r="FR21" s="14">
        <v>0</v>
      </c>
      <c r="FS21" s="14">
        <v>0</v>
      </c>
      <c r="FT21" s="14">
        <v>0</v>
      </c>
      <c r="FU21" s="14">
        <v>0</v>
      </c>
      <c r="FV21" s="14">
        <v>0</v>
      </c>
      <c r="FW21" s="14">
        <v>0</v>
      </c>
      <c r="FX21" s="14">
        <v>0</v>
      </c>
      <c r="FY21" s="14">
        <v>0</v>
      </c>
      <c r="FZ21" s="14">
        <v>0</v>
      </c>
      <c r="GA21" s="14">
        <v>0</v>
      </c>
      <c r="GB21" s="14">
        <v>0</v>
      </c>
      <c r="GC21" s="14">
        <v>0</v>
      </c>
      <c r="GD21" s="14">
        <v>0</v>
      </c>
      <c r="GE21" s="14">
        <v>0</v>
      </c>
      <c r="GF21" s="14">
        <v>0</v>
      </c>
      <c r="GG21" s="14">
        <v>0</v>
      </c>
      <c r="GH21" s="14">
        <v>0</v>
      </c>
      <c r="GI21" s="14">
        <v>0</v>
      </c>
      <c r="GJ21" s="14">
        <v>135689</v>
      </c>
      <c r="GK21" s="13"/>
    </row>
    <row r="22" spans="1:193" x14ac:dyDescent="0.3">
      <c r="A22" s="14">
        <v>135649</v>
      </c>
      <c r="B22" s="14">
        <f>VLOOKUP(A22,'[9]Fluxo por Unidade'!$G:$H,2,0)</f>
        <v>6415</v>
      </c>
      <c r="C22" s="14" t="s">
        <v>261</v>
      </c>
      <c r="D22" s="14" t="s">
        <v>262</v>
      </c>
      <c r="E22" s="15">
        <v>0.1003</v>
      </c>
      <c r="F22" s="14" t="s">
        <v>165</v>
      </c>
      <c r="G22" s="14" t="s">
        <v>166</v>
      </c>
      <c r="H22" s="14" t="str">
        <f>VLOOKUP(B22,Elegibilidade!A:I,9,0)</f>
        <v>Elegível</v>
      </c>
      <c r="I22" s="16">
        <v>152</v>
      </c>
      <c r="J22" s="17">
        <f>SUMIFS(Inadimplência!Q:Q,Inadimplência!A:A,FluxoFuturo!B22)</f>
        <v>0</v>
      </c>
      <c r="K22" s="17">
        <f t="shared" si="4"/>
        <v>309444.81200487487</v>
      </c>
      <c r="L22" s="17">
        <f t="shared" si="0"/>
        <v>309444.81200487487</v>
      </c>
      <c r="M22" s="14" t="s">
        <v>168</v>
      </c>
      <c r="N22" s="17">
        <v>309444.81200487487</v>
      </c>
      <c r="O22" s="17">
        <f t="shared" si="1"/>
        <v>284188.66923228878</v>
      </c>
      <c r="P22" s="17">
        <f>Vendas!$J$2</f>
        <v>886.38148057613409</v>
      </c>
      <c r="Q22" s="116">
        <f>VLOOKUP(B22,Vendas!A:F,6,0)</f>
        <v>360</v>
      </c>
      <c r="R22" s="17">
        <f t="shared" si="2"/>
        <v>319097.33300740825</v>
      </c>
      <c r="S22" s="18">
        <f t="shared" si="3"/>
        <v>0.89060183159127493</v>
      </c>
      <c r="T22" s="17">
        <v>15866.88</v>
      </c>
      <c r="U22" s="17">
        <v>2385.08</v>
      </c>
      <c r="V22" s="17">
        <v>2385.08</v>
      </c>
      <c r="W22" s="17">
        <v>2385.08</v>
      </c>
      <c r="X22" s="17">
        <v>2385.08</v>
      </c>
      <c r="Y22" s="17">
        <v>2385.08</v>
      </c>
      <c r="Z22" s="17">
        <v>2385.08</v>
      </c>
      <c r="AA22" s="17">
        <v>2385.08</v>
      </c>
      <c r="AB22" s="17">
        <v>2385.08</v>
      </c>
      <c r="AC22" s="17">
        <v>2385.08</v>
      </c>
      <c r="AD22" s="17">
        <v>2385.08</v>
      </c>
      <c r="AE22" s="17">
        <v>2385.08</v>
      </c>
      <c r="AF22" s="17">
        <v>15866.88</v>
      </c>
      <c r="AG22" s="17">
        <v>2385.08</v>
      </c>
      <c r="AH22" s="17">
        <v>2385.08</v>
      </c>
      <c r="AI22" s="17">
        <v>2385.08</v>
      </c>
      <c r="AJ22" s="17">
        <v>2385.08</v>
      </c>
      <c r="AK22" s="17">
        <v>2385.08</v>
      </c>
      <c r="AL22" s="17">
        <v>2385.08</v>
      </c>
      <c r="AM22" s="17">
        <v>2385.08</v>
      </c>
      <c r="AN22" s="17">
        <v>2385.08</v>
      </c>
      <c r="AO22" s="17">
        <v>2385.08</v>
      </c>
      <c r="AP22" s="17">
        <v>2385.08</v>
      </c>
      <c r="AQ22" s="17">
        <v>2385.08</v>
      </c>
      <c r="AR22" s="17">
        <v>15866.88</v>
      </c>
      <c r="AS22" s="17">
        <v>2385.08</v>
      </c>
      <c r="AT22" s="17">
        <v>2385.08</v>
      </c>
      <c r="AU22" s="17">
        <v>2385.08</v>
      </c>
      <c r="AV22" s="17">
        <v>2385.08</v>
      </c>
      <c r="AW22" s="17">
        <v>2385.08</v>
      </c>
      <c r="AX22" s="17">
        <v>2385.08</v>
      </c>
      <c r="AY22" s="17">
        <v>2385.08</v>
      </c>
      <c r="AZ22" s="17">
        <v>2385.08</v>
      </c>
      <c r="BA22" s="17">
        <v>2385.08</v>
      </c>
      <c r="BB22" s="17">
        <v>2385.08</v>
      </c>
      <c r="BC22" s="17">
        <v>2385.08</v>
      </c>
      <c r="BD22" s="17">
        <v>15866.88</v>
      </c>
      <c r="BE22" s="17">
        <v>2385.08</v>
      </c>
      <c r="BF22" s="17">
        <v>2385.08</v>
      </c>
      <c r="BG22" s="17">
        <v>2385.08</v>
      </c>
      <c r="BH22" s="17">
        <v>2385.08</v>
      </c>
      <c r="BI22" s="17">
        <v>2385.08</v>
      </c>
      <c r="BJ22" s="17">
        <v>2385.08</v>
      </c>
      <c r="BK22" s="17">
        <v>2385.08</v>
      </c>
      <c r="BL22" s="17">
        <v>2385.08</v>
      </c>
      <c r="BM22" s="17">
        <v>2385.08</v>
      </c>
      <c r="BN22" s="17">
        <v>2385.08</v>
      </c>
      <c r="BO22" s="17">
        <v>2385.08</v>
      </c>
      <c r="BP22" s="17">
        <v>15866.88</v>
      </c>
      <c r="BQ22" s="17">
        <v>2385.08</v>
      </c>
      <c r="BR22" s="17">
        <v>2385.08</v>
      </c>
      <c r="BS22" s="17">
        <v>2385.08</v>
      </c>
      <c r="BT22" s="17">
        <v>2385.08</v>
      </c>
      <c r="BU22" s="17">
        <v>2385.08</v>
      </c>
      <c r="BV22" s="17">
        <v>2385.08</v>
      </c>
      <c r="BW22" s="17">
        <v>2385.08</v>
      </c>
      <c r="BX22" s="17">
        <v>2385.08</v>
      </c>
      <c r="BY22" s="17">
        <v>2385.08</v>
      </c>
      <c r="BZ22" s="17">
        <v>2385.08</v>
      </c>
      <c r="CA22" s="17">
        <v>2385.08</v>
      </c>
      <c r="CB22" s="17">
        <v>15866.88</v>
      </c>
      <c r="CC22" s="17">
        <v>2385.08</v>
      </c>
      <c r="CD22" s="17">
        <v>2385.08</v>
      </c>
      <c r="CE22" s="17">
        <v>2385.08</v>
      </c>
      <c r="CF22" s="17">
        <v>2385.08</v>
      </c>
      <c r="CG22" s="17">
        <v>2385.08</v>
      </c>
      <c r="CH22" s="17">
        <v>2385.08</v>
      </c>
      <c r="CI22" s="17">
        <v>2385.08</v>
      </c>
      <c r="CJ22" s="17">
        <v>2385.08</v>
      </c>
      <c r="CK22" s="17">
        <v>2385.08</v>
      </c>
      <c r="CL22" s="17">
        <v>2385.08</v>
      </c>
      <c r="CM22" s="17">
        <v>2385.08</v>
      </c>
      <c r="CN22" s="17">
        <v>15866.88</v>
      </c>
      <c r="CO22" s="17">
        <v>2385.08</v>
      </c>
      <c r="CP22" s="17">
        <v>2385.08</v>
      </c>
      <c r="CQ22" s="17">
        <v>2385.08</v>
      </c>
      <c r="CR22" s="17">
        <v>2385.08</v>
      </c>
      <c r="CS22" s="17">
        <v>2385.08</v>
      </c>
      <c r="CT22" s="17">
        <v>2385.08</v>
      </c>
      <c r="CU22" s="17">
        <v>2385.08</v>
      </c>
      <c r="CV22" s="17">
        <v>2385.08</v>
      </c>
      <c r="CW22" s="17">
        <v>2385.08</v>
      </c>
      <c r="CX22" s="17">
        <v>2385.08</v>
      </c>
      <c r="CY22" s="17">
        <v>2385.08</v>
      </c>
      <c r="CZ22" s="17">
        <v>15866.88</v>
      </c>
      <c r="DA22" s="17">
        <v>2385.08</v>
      </c>
      <c r="DB22" s="17">
        <v>2385.08</v>
      </c>
      <c r="DC22" s="17">
        <v>2385.08</v>
      </c>
      <c r="DD22" s="17">
        <v>2385.08</v>
      </c>
      <c r="DE22" s="17">
        <v>2385.08</v>
      </c>
      <c r="DF22" s="17">
        <v>2385.08</v>
      </c>
      <c r="DG22" s="17">
        <v>2385.08</v>
      </c>
      <c r="DH22" s="17">
        <v>2385.08</v>
      </c>
      <c r="DI22" s="17">
        <v>2385.08</v>
      </c>
      <c r="DJ22" s="17">
        <v>2385.08</v>
      </c>
      <c r="DK22" s="17">
        <v>2385.08</v>
      </c>
      <c r="DL22" s="17">
        <v>15866.88</v>
      </c>
      <c r="DM22" s="17">
        <v>2385.08</v>
      </c>
      <c r="DN22" s="17">
        <v>2385.08</v>
      </c>
      <c r="DO22" s="17">
        <v>2385.08</v>
      </c>
      <c r="DP22" s="17">
        <v>2385.08</v>
      </c>
      <c r="DQ22" s="17">
        <v>2385.08</v>
      </c>
      <c r="DR22" s="17">
        <v>2385.08</v>
      </c>
      <c r="DS22" s="17">
        <v>2385.08</v>
      </c>
      <c r="DT22" s="17">
        <v>2385.08</v>
      </c>
      <c r="DU22" s="17">
        <v>2385.08</v>
      </c>
      <c r="DV22" s="17">
        <v>2385.08</v>
      </c>
      <c r="DW22" s="17">
        <v>2385.08</v>
      </c>
      <c r="DX22" s="17">
        <v>15866.88</v>
      </c>
      <c r="DY22" s="17">
        <v>2385.08</v>
      </c>
      <c r="DZ22" s="17">
        <v>2385.08</v>
      </c>
      <c r="EA22" s="17">
        <v>2385.08</v>
      </c>
      <c r="EB22" s="17">
        <v>2385.08</v>
      </c>
      <c r="EC22" s="17">
        <v>2385.08</v>
      </c>
      <c r="ED22" s="17">
        <v>2385.08</v>
      </c>
      <c r="EE22" s="17">
        <v>2385.08</v>
      </c>
      <c r="EF22" s="17">
        <v>2385.08</v>
      </c>
      <c r="EG22" s="17">
        <v>2385.08</v>
      </c>
      <c r="EH22" s="17">
        <v>2385.08</v>
      </c>
      <c r="EI22" s="17">
        <v>2385.08</v>
      </c>
      <c r="EJ22" s="17">
        <v>15866.88</v>
      </c>
      <c r="EK22" s="17">
        <v>2385.08</v>
      </c>
      <c r="EL22" s="17">
        <v>2385.08</v>
      </c>
      <c r="EM22" s="17">
        <v>2385.08</v>
      </c>
      <c r="EN22" s="17">
        <v>2385.08</v>
      </c>
      <c r="EO22" s="17">
        <v>2385.08</v>
      </c>
      <c r="EP22" s="17">
        <v>2385.08</v>
      </c>
      <c r="EQ22" s="17">
        <v>2385.08</v>
      </c>
      <c r="ER22" s="17">
        <v>2385.08</v>
      </c>
      <c r="ES22" s="17">
        <v>2385.08</v>
      </c>
      <c r="ET22" s="17">
        <v>2385.08</v>
      </c>
      <c r="EU22" s="17">
        <v>2385.08</v>
      </c>
      <c r="EV22" s="17">
        <v>15866.87</v>
      </c>
      <c r="EW22" s="17">
        <v>2385.08</v>
      </c>
      <c r="EX22" s="17">
        <v>2385.08</v>
      </c>
      <c r="EY22" s="17">
        <v>2385.08</v>
      </c>
      <c r="EZ22" s="17">
        <v>2385.08</v>
      </c>
      <c r="FA22" s="17">
        <v>2385.08</v>
      </c>
      <c r="FB22" s="17">
        <v>2385.08</v>
      </c>
      <c r="FC22" s="17">
        <v>2385.08</v>
      </c>
      <c r="FD22" s="17">
        <v>2385.08</v>
      </c>
      <c r="FE22" s="17">
        <v>2385.08</v>
      </c>
      <c r="FF22" s="17">
        <v>2385.08</v>
      </c>
      <c r="FG22" s="17">
        <v>2385.08</v>
      </c>
      <c r="FH22" s="17">
        <v>2385.08</v>
      </c>
      <c r="FI22" s="17">
        <v>2385.08</v>
      </c>
      <c r="FJ22" s="17">
        <v>2385.08</v>
      </c>
      <c r="FK22" s="17">
        <v>2385.08</v>
      </c>
      <c r="FL22" s="17">
        <v>2385.08</v>
      </c>
      <c r="FM22" s="17">
        <v>2385.08</v>
      </c>
      <c r="FN22" s="17">
        <v>2385.08</v>
      </c>
      <c r="FO22" s="17">
        <v>2384.9699999999998</v>
      </c>
      <c r="FP22" s="14">
        <v>0</v>
      </c>
      <c r="FQ22" s="14">
        <v>0</v>
      </c>
      <c r="FR22" s="14">
        <v>0</v>
      </c>
      <c r="FS22" s="14">
        <v>0</v>
      </c>
      <c r="FT22" s="14">
        <v>0</v>
      </c>
      <c r="FU22" s="14">
        <v>0</v>
      </c>
      <c r="FV22" s="14">
        <v>0</v>
      </c>
      <c r="FW22" s="14">
        <v>0</v>
      </c>
      <c r="FX22" s="14">
        <v>0</v>
      </c>
      <c r="FY22" s="14">
        <v>0</v>
      </c>
      <c r="FZ22" s="14">
        <v>0</v>
      </c>
      <c r="GA22" s="14">
        <v>0</v>
      </c>
      <c r="GB22" s="14">
        <v>0</v>
      </c>
      <c r="GC22" s="14">
        <v>0</v>
      </c>
      <c r="GD22" s="14">
        <v>0</v>
      </c>
      <c r="GE22" s="14">
        <v>0</v>
      </c>
      <c r="GF22" s="14">
        <v>0</v>
      </c>
      <c r="GG22" s="14">
        <v>0</v>
      </c>
      <c r="GH22" s="14">
        <v>0</v>
      </c>
      <c r="GI22" s="14">
        <v>0</v>
      </c>
      <c r="GJ22" s="14">
        <v>135649</v>
      </c>
      <c r="GK22" s="13"/>
    </row>
    <row r="23" spans="1:193" x14ac:dyDescent="0.3">
      <c r="A23" s="14">
        <v>135650</v>
      </c>
      <c r="B23" s="14">
        <f>VLOOKUP(A23,'[9]Fluxo por Unidade'!$G:$H,2,0)</f>
        <v>6416</v>
      </c>
      <c r="C23" s="14" t="s">
        <v>261</v>
      </c>
      <c r="D23" s="14" t="s">
        <v>262</v>
      </c>
      <c r="E23" s="15">
        <v>0.1003</v>
      </c>
      <c r="F23" s="14" t="s">
        <v>165</v>
      </c>
      <c r="G23" s="14" t="s">
        <v>166</v>
      </c>
      <c r="H23" s="14" t="str">
        <f>VLOOKUP(B23,Elegibilidade!A:I,9,0)</f>
        <v>Elegível</v>
      </c>
      <c r="I23" s="16">
        <v>152</v>
      </c>
      <c r="J23" s="17">
        <f>SUMIFS(Inadimplência!Q:Q,Inadimplência!A:A,FluxoFuturo!B23)</f>
        <v>0</v>
      </c>
      <c r="K23" s="17">
        <f t="shared" si="4"/>
        <v>309444.81200487487</v>
      </c>
      <c r="L23" s="17">
        <f t="shared" si="0"/>
        <v>309444.81200487487</v>
      </c>
      <c r="M23" s="14" t="s">
        <v>168</v>
      </c>
      <c r="N23" s="17">
        <v>309444.81200487487</v>
      </c>
      <c r="O23" s="17">
        <f t="shared" si="1"/>
        <v>284188.66923228878</v>
      </c>
      <c r="P23" s="17">
        <f>Vendas!$J$2</f>
        <v>886.38148057613409</v>
      </c>
      <c r="Q23" s="116">
        <f>VLOOKUP(B23,Vendas!A:F,6,0)</f>
        <v>360</v>
      </c>
      <c r="R23" s="17">
        <f t="shared" si="2"/>
        <v>319097.33300740825</v>
      </c>
      <c r="S23" s="18">
        <f t="shared" si="3"/>
        <v>0.89060183159127493</v>
      </c>
      <c r="T23" s="17">
        <v>15866.88</v>
      </c>
      <c r="U23" s="17">
        <v>2385.08</v>
      </c>
      <c r="V23" s="17">
        <v>2385.08</v>
      </c>
      <c r="W23" s="17">
        <v>2385.08</v>
      </c>
      <c r="X23" s="17">
        <v>2385.08</v>
      </c>
      <c r="Y23" s="17">
        <v>2385.08</v>
      </c>
      <c r="Z23" s="17">
        <v>2385.08</v>
      </c>
      <c r="AA23" s="17">
        <v>2385.08</v>
      </c>
      <c r="AB23" s="17">
        <v>2385.08</v>
      </c>
      <c r="AC23" s="17">
        <v>2385.08</v>
      </c>
      <c r="AD23" s="17">
        <v>2385.08</v>
      </c>
      <c r="AE23" s="17">
        <v>2385.08</v>
      </c>
      <c r="AF23" s="17">
        <v>15866.88</v>
      </c>
      <c r="AG23" s="17">
        <v>2385.08</v>
      </c>
      <c r="AH23" s="17">
        <v>2385.08</v>
      </c>
      <c r="AI23" s="17">
        <v>2385.08</v>
      </c>
      <c r="AJ23" s="17">
        <v>2385.08</v>
      </c>
      <c r="AK23" s="17">
        <v>2385.08</v>
      </c>
      <c r="AL23" s="17">
        <v>2385.08</v>
      </c>
      <c r="AM23" s="17">
        <v>2385.08</v>
      </c>
      <c r="AN23" s="17">
        <v>2385.08</v>
      </c>
      <c r="AO23" s="17">
        <v>2385.08</v>
      </c>
      <c r="AP23" s="17">
        <v>2385.08</v>
      </c>
      <c r="AQ23" s="17">
        <v>2385.08</v>
      </c>
      <c r="AR23" s="17">
        <v>15866.88</v>
      </c>
      <c r="AS23" s="17">
        <v>2385.08</v>
      </c>
      <c r="AT23" s="17">
        <v>2385.08</v>
      </c>
      <c r="AU23" s="17">
        <v>2385.08</v>
      </c>
      <c r="AV23" s="17">
        <v>2385.08</v>
      </c>
      <c r="AW23" s="17">
        <v>2385.08</v>
      </c>
      <c r="AX23" s="17">
        <v>2385.08</v>
      </c>
      <c r="AY23" s="17">
        <v>2385.08</v>
      </c>
      <c r="AZ23" s="17">
        <v>2385.08</v>
      </c>
      <c r="BA23" s="17">
        <v>2385.08</v>
      </c>
      <c r="BB23" s="17">
        <v>2385.08</v>
      </c>
      <c r="BC23" s="17">
        <v>2385.08</v>
      </c>
      <c r="BD23" s="17">
        <v>15866.88</v>
      </c>
      <c r="BE23" s="17">
        <v>2385.08</v>
      </c>
      <c r="BF23" s="17">
        <v>2385.08</v>
      </c>
      <c r="BG23" s="17">
        <v>2385.08</v>
      </c>
      <c r="BH23" s="17">
        <v>2385.08</v>
      </c>
      <c r="BI23" s="17">
        <v>2385.08</v>
      </c>
      <c r="BJ23" s="17">
        <v>2385.08</v>
      </c>
      <c r="BK23" s="17">
        <v>2385.08</v>
      </c>
      <c r="BL23" s="17">
        <v>2385.08</v>
      </c>
      <c r="BM23" s="17">
        <v>2385.08</v>
      </c>
      <c r="BN23" s="17">
        <v>2385.08</v>
      </c>
      <c r="BO23" s="17">
        <v>2385.08</v>
      </c>
      <c r="BP23" s="17">
        <v>15866.88</v>
      </c>
      <c r="BQ23" s="17">
        <v>2385.08</v>
      </c>
      <c r="BR23" s="17">
        <v>2385.08</v>
      </c>
      <c r="BS23" s="17">
        <v>2385.08</v>
      </c>
      <c r="BT23" s="17">
        <v>2385.08</v>
      </c>
      <c r="BU23" s="17">
        <v>2385.08</v>
      </c>
      <c r="BV23" s="17">
        <v>2385.08</v>
      </c>
      <c r="BW23" s="17">
        <v>2385.08</v>
      </c>
      <c r="BX23" s="17">
        <v>2385.08</v>
      </c>
      <c r="BY23" s="17">
        <v>2385.08</v>
      </c>
      <c r="BZ23" s="17">
        <v>2385.08</v>
      </c>
      <c r="CA23" s="17">
        <v>2385.08</v>
      </c>
      <c r="CB23" s="17">
        <v>15866.88</v>
      </c>
      <c r="CC23" s="17">
        <v>2385.08</v>
      </c>
      <c r="CD23" s="17">
        <v>2385.08</v>
      </c>
      <c r="CE23" s="17">
        <v>2385.08</v>
      </c>
      <c r="CF23" s="17">
        <v>2385.08</v>
      </c>
      <c r="CG23" s="17">
        <v>2385.08</v>
      </c>
      <c r="CH23" s="17">
        <v>2385.08</v>
      </c>
      <c r="CI23" s="17">
        <v>2385.08</v>
      </c>
      <c r="CJ23" s="17">
        <v>2385.08</v>
      </c>
      <c r="CK23" s="17">
        <v>2385.08</v>
      </c>
      <c r="CL23" s="17">
        <v>2385.08</v>
      </c>
      <c r="CM23" s="17">
        <v>2385.08</v>
      </c>
      <c r="CN23" s="17">
        <v>15866.88</v>
      </c>
      <c r="CO23" s="17">
        <v>2385.08</v>
      </c>
      <c r="CP23" s="17">
        <v>2385.08</v>
      </c>
      <c r="CQ23" s="17">
        <v>2385.08</v>
      </c>
      <c r="CR23" s="17">
        <v>2385.08</v>
      </c>
      <c r="CS23" s="17">
        <v>2385.08</v>
      </c>
      <c r="CT23" s="17">
        <v>2385.08</v>
      </c>
      <c r="CU23" s="17">
        <v>2385.08</v>
      </c>
      <c r="CV23" s="17">
        <v>2385.08</v>
      </c>
      <c r="CW23" s="17">
        <v>2385.08</v>
      </c>
      <c r="CX23" s="17">
        <v>2385.08</v>
      </c>
      <c r="CY23" s="17">
        <v>2385.08</v>
      </c>
      <c r="CZ23" s="17">
        <v>15866.88</v>
      </c>
      <c r="DA23" s="17">
        <v>2385.08</v>
      </c>
      <c r="DB23" s="17">
        <v>2385.08</v>
      </c>
      <c r="DC23" s="17">
        <v>2385.08</v>
      </c>
      <c r="DD23" s="17">
        <v>2385.08</v>
      </c>
      <c r="DE23" s="17">
        <v>2385.08</v>
      </c>
      <c r="DF23" s="17">
        <v>2385.08</v>
      </c>
      <c r="DG23" s="17">
        <v>2385.08</v>
      </c>
      <c r="DH23" s="17">
        <v>2385.08</v>
      </c>
      <c r="DI23" s="17">
        <v>2385.08</v>
      </c>
      <c r="DJ23" s="17">
        <v>2385.08</v>
      </c>
      <c r="DK23" s="17">
        <v>2385.08</v>
      </c>
      <c r="DL23" s="17">
        <v>15866.88</v>
      </c>
      <c r="DM23" s="17">
        <v>2385.08</v>
      </c>
      <c r="DN23" s="17">
        <v>2385.08</v>
      </c>
      <c r="DO23" s="17">
        <v>2385.08</v>
      </c>
      <c r="DP23" s="17">
        <v>2385.08</v>
      </c>
      <c r="DQ23" s="17">
        <v>2385.08</v>
      </c>
      <c r="DR23" s="17">
        <v>2385.08</v>
      </c>
      <c r="DS23" s="17">
        <v>2385.08</v>
      </c>
      <c r="DT23" s="17">
        <v>2385.08</v>
      </c>
      <c r="DU23" s="17">
        <v>2385.08</v>
      </c>
      <c r="DV23" s="17">
        <v>2385.08</v>
      </c>
      <c r="DW23" s="17">
        <v>2385.08</v>
      </c>
      <c r="DX23" s="17">
        <v>15866.88</v>
      </c>
      <c r="DY23" s="17">
        <v>2385.08</v>
      </c>
      <c r="DZ23" s="17">
        <v>2385.08</v>
      </c>
      <c r="EA23" s="17">
        <v>2385.08</v>
      </c>
      <c r="EB23" s="17">
        <v>2385.08</v>
      </c>
      <c r="EC23" s="17">
        <v>2385.08</v>
      </c>
      <c r="ED23" s="17">
        <v>2385.08</v>
      </c>
      <c r="EE23" s="17">
        <v>2385.08</v>
      </c>
      <c r="EF23" s="17">
        <v>2385.08</v>
      </c>
      <c r="EG23" s="17">
        <v>2385.08</v>
      </c>
      <c r="EH23" s="17">
        <v>2385.08</v>
      </c>
      <c r="EI23" s="17">
        <v>2385.08</v>
      </c>
      <c r="EJ23" s="17">
        <v>15866.88</v>
      </c>
      <c r="EK23" s="17">
        <v>2385.08</v>
      </c>
      <c r="EL23" s="17">
        <v>2385.08</v>
      </c>
      <c r="EM23" s="17">
        <v>2385.08</v>
      </c>
      <c r="EN23" s="17">
        <v>2385.08</v>
      </c>
      <c r="EO23" s="17">
        <v>2385.08</v>
      </c>
      <c r="EP23" s="17">
        <v>2385.08</v>
      </c>
      <c r="EQ23" s="17">
        <v>2385.08</v>
      </c>
      <c r="ER23" s="17">
        <v>2385.08</v>
      </c>
      <c r="ES23" s="17">
        <v>2385.08</v>
      </c>
      <c r="ET23" s="17">
        <v>2385.08</v>
      </c>
      <c r="EU23" s="17">
        <v>2385.08</v>
      </c>
      <c r="EV23" s="17">
        <v>15866.87</v>
      </c>
      <c r="EW23" s="17">
        <v>2385.08</v>
      </c>
      <c r="EX23" s="17">
        <v>2385.08</v>
      </c>
      <c r="EY23" s="17">
        <v>2385.08</v>
      </c>
      <c r="EZ23" s="17">
        <v>2385.08</v>
      </c>
      <c r="FA23" s="17">
        <v>2385.08</v>
      </c>
      <c r="FB23" s="17">
        <v>2385.08</v>
      </c>
      <c r="FC23" s="17">
        <v>2385.08</v>
      </c>
      <c r="FD23" s="17">
        <v>2385.08</v>
      </c>
      <c r="FE23" s="17">
        <v>2385.08</v>
      </c>
      <c r="FF23" s="17">
        <v>2385.08</v>
      </c>
      <c r="FG23" s="17">
        <v>2385.08</v>
      </c>
      <c r="FH23" s="17">
        <v>2385.08</v>
      </c>
      <c r="FI23" s="17">
        <v>2385.08</v>
      </c>
      <c r="FJ23" s="17">
        <v>2385.08</v>
      </c>
      <c r="FK23" s="17">
        <v>2385.08</v>
      </c>
      <c r="FL23" s="17">
        <v>2385.08</v>
      </c>
      <c r="FM23" s="17">
        <v>2385.08</v>
      </c>
      <c r="FN23" s="17">
        <v>2385.08</v>
      </c>
      <c r="FO23" s="17">
        <v>2384.9699999999998</v>
      </c>
      <c r="FP23" s="14">
        <v>0</v>
      </c>
      <c r="FQ23" s="14">
        <v>0</v>
      </c>
      <c r="FR23" s="14">
        <v>0</v>
      </c>
      <c r="FS23" s="14">
        <v>0</v>
      </c>
      <c r="FT23" s="14">
        <v>0</v>
      </c>
      <c r="FU23" s="14">
        <v>0</v>
      </c>
      <c r="FV23" s="14">
        <v>0</v>
      </c>
      <c r="FW23" s="14">
        <v>0</v>
      </c>
      <c r="FX23" s="14">
        <v>0</v>
      </c>
      <c r="FY23" s="14">
        <v>0</v>
      </c>
      <c r="FZ23" s="14">
        <v>0</v>
      </c>
      <c r="GA23" s="14">
        <v>0</v>
      </c>
      <c r="GB23" s="14">
        <v>0</v>
      </c>
      <c r="GC23" s="14">
        <v>0</v>
      </c>
      <c r="GD23" s="14">
        <v>0</v>
      </c>
      <c r="GE23" s="14">
        <v>0</v>
      </c>
      <c r="GF23" s="14">
        <v>0</v>
      </c>
      <c r="GG23" s="14">
        <v>0</v>
      </c>
      <c r="GH23" s="14">
        <v>0</v>
      </c>
      <c r="GI23" s="14">
        <v>0</v>
      </c>
      <c r="GJ23" s="14">
        <v>135650</v>
      </c>
      <c r="GK23" s="13"/>
    </row>
    <row r="24" spans="1:193" x14ac:dyDescent="0.3">
      <c r="A24" s="14">
        <v>135648</v>
      </c>
      <c r="B24" s="14">
        <f>VLOOKUP(A24,'[9]Fluxo por Unidade'!$G:$H,2,0)</f>
        <v>6442</v>
      </c>
      <c r="C24" s="14" t="s">
        <v>261</v>
      </c>
      <c r="D24" s="14" t="s">
        <v>262</v>
      </c>
      <c r="E24" s="15">
        <v>0.1003</v>
      </c>
      <c r="F24" s="14" t="s">
        <v>165</v>
      </c>
      <c r="G24" s="14" t="s">
        <v>166</v>
      </c>
      <c r="H24" s="14" t="str">
        <f>VLOOKUP(B24,Elegibilidade!A:I,9,0)</f>
        <v>Elegível</v>
      </c>
      <c r="I24" s="16">
        <v>156</v>
      </c>
      <c r="J24" s="17">
        <f>SUMIFS(Inadimplência!Q:Q,Inadimplência!A:A,FluxoFuturo!B24)</f>
        <v>0</v>
      </c>
      <c r="K24" s="17">
        <f t="shared" si="4"/>
        <v>307781.22371795314</v>
      </c>
      <c r="L24" s="17">
        <f t="shared" si="0"/>
        <v>307781.22371795314</v>
      </c>
      <c r="M24" s="14" t="s">
        <v>168</v>
      </c>
      <c r="N24" s="17">
        <v>307781.22371795314</v>
      </c>
      <c r="O24" s="17">
        <f t="shared" si="1"/>
        <v>281774.26867217856</v>
      </c>
      <c r="P24" s="17">
        <f>Vendas!$J$2</f>
        <v>886.38148057613409</v>
      </c>
      <c r="Q24" s="116">
        <f>VLOOKUP(B24,Vendas!A:F,6,0)</f>
        <v>363.34</v>
      </c>
      <c r="R24" s="17">
        <f t="shared" si="2"/>
        <v>322057.84715253254</v>
      </c>
      <c r="S24" s="18">
        <f t="shared" si="3"/>
        <v>0.87491818989501302</v>
      </c>
      <c r="T24" s="17">
        <v>2373.46</v>
      </c>
      <c r="U24" s="17">
        <v>2373.46</v>
      </c>
      <c r="V24" s="17">
        <v>2373.46</v>
      </c>
      <c r="W24" s="17">
        <v>2373.46</v>
      </c>
      <c r="X24" s="17">
        <v>15816.98</v>
      </c>
      <c r="Y24" s="17">
        <v>2373.46</v>
      </c>
      <c r="Z24" s="17">
        <v>2373.46</v>
      </c>
      <c r="AA24" s="17">
        <v>2373.46</v>
      </c>
      <c r="AB24" s="17">
        <v>2373.46</v>
      </c>
      <c r="AC24" s="17">
        <v>2373.46</v>
      </c>
      <c r="AD24" s="17">
        <v>2373.46</v>
      </c>
      <c r="AE24" s="17">
        <v>2373.46</v>
      </c>
      <c r="AF24" s="17">
        <v>2373.46</v>
      </c>
      <c r="AG24" s="17">
        <v>2373.46</v>
      </c>
      <c r="AH24" s="17">
        <v>2373.46</v>
      </c>
      <c r="AI24" s="17">
        <v>2373.46</v>
      </c>
      <c r="AJ24" s="17">
        <v>15816.98</v>
      </c>
      <c r="AK24" s="17">
        <v>2373.46</v>
      </c>
      <c r="AL24" s="17">
        <v>2373.46</v>
      </c>
      <c r="AM24" s="17">
        <v>2373.46</v>
      </c>
      <c r="AN24" s="17">
        <v>2373.46</v>
      </c>
      <c r="AO24" s="17">
        <v>2373.46</v>
      </c>
      <c r="AP24" s="17">
        <v>2373.46</v>
      </c>
      <c r="AQ24" s="17">
        <v>2373.46</v>
      </c>
      <c r="AR24" s="17">
        <v>2373.46</v>
      </c>
      <c r="AS24" s="17">
        <v>2373.46</v>
      </c>
      <c r="AT24" s="17">
        <v>2373.46</v>
      </c>
      <c r="AU24" s="17">
        <v>2373.46</v>
      </c>
      <c r="AV24" s="17">
        <v>15816.98</v>
      </c>
      <c r="AW24" s="17">
        <v>2373.46</v>
      </c>
      <c r="AX24" s="17">
        <v>2373.46</v>
      </c>
      <c r="AY24" s="17">
        <v>2373.46</v>
      </c>
      <c r="AZ24" s="17">
        <v>2373.46</v>
      </c>
      <c r="BA24" s="17">
        <v>2373.46</v>
      </c>
      <c r="BB24" s="17">
        <v>2373.46</v>
      </c>
      <c r="BC24" s="17">
        <v>2373.46</v>
      </c>
      <c r="BD24" s="17">
        <v>2373.46</v>
      </c>
      <c r="BE24" s="17">
        <v>2373.46</v>
      </c>
      <c r="BF24" s="17">
        <v>2373.46</v>
      </c>
      <c r="BG24" s="17">
        <v>2373.46</v>
      </c>
      <c r="BH24" s="17">
        <v>15816.98</v>
      </c>
      <c r="BI24" s="17">
        <v>2373.46</v>
      </c>
      <c r="BJ24" s="17">
        <v>2373.46</v>
      </c>
      <c r="BK24" s="17">
        <v>2373.46</v>
      </c>
      <c r="BL24" s="17">
        <v>2373.46</v>
      </c>
      <c r="BM24" s="17">
        <v>2373.46</v>
      </c>
      <c r="BN24" s="17">
        <v>2373.46</v>
      </c>
      <c r="BO24" s="17">
        <v>2373.46</v>
      </c>
      <c r="BP24" s="17">
        <v>2373.46</v>
      </c>
      <c r="BQ24" s="17">
        <v>2373.46</v>
      </c>
      <c r="BR24" s="17">
        <v>2373.46</v>
      </c>
      <c r="BS24" s="17">
        <v>2373.46</v>
      </c>
      <c r="BT24" s="17">
        <v>15816.98</v>
      </c>
      <c r="BU24" s="17">
        <v>2373.46</v>
      </c>
      <c r="BV24" s="17">
        <v>2373.46</v>
      </c>
      <c r="BW24" s="17">
        <v>2373.46</v>
      </c>
      <c r="BX24" s="17">
        <v>2373.46</v>
      </c>
      <c r="BY24" s="17">
        <v>2373.46</v>
      </c>
      <c r="BZ24" s="17">
        <v>2373.46</v>
      </c>
      <c r="CA24" s="17">
        <v>2373.46</v>
      </c>
      <c r="CB24" s="17">
        <v>2373.46</v>
      </c>
      <c r="CC24" s="17">
        <v>2373.46</v>
      </c>
      <c r="CD24" s="17">
        <v>2373.46</v>
      </c>
      <c r="CE24" s="17">
        <v>2373.46</v>
      </c>
      <c r="CF24" s="17">
        <v>15816.98</v>
      </c>
      <c r="CG24" s="17">
        <v>2373.46</v>
      </c>
      <c r="CH24" s="17">
        <v>2373.46</v>
      </c>
      <c r="CI24" s="17">
        <v>2373.46</v>
      </c>
      <c r="CJ24" s="17">
        <v>2373.46</v>
      </c>
      <c r="CK24" s="17">
        <v>2373.46</v>
      </c>
      <c r="CL24" s="17">
        <v>2373.46</v>
      </c>
      <c r="CM24" s="17">
        <v>2373.46</v>
      </c>
      <c r="CN24" s="17">
        <v>2373.46</v>
      </c>
      <c r="CO24" s="17">
        <v>2373.46</v>
      </c>
      <c r="CP24" s="17">
        <v>2373.46</v>
      </c>
      <c r="CQ24" s="17">
        <v>2373.46</v>
      </c>
      <c r="CR24" s="17">
        <v>15816.98</v>
      </c>
      <c r="CS24" s="17">
        <v>2373.46</v>
      </c>
      <c r="CT24" s="17">
        <v>2373.46</v>
      </c>
      <c r="CU24" s="17">
        <v>2373.46</v>
      </c>
      <c r="CV24" s="17">
        <v>2373.46</v>
      </c>
      <c r="CW24" s="17">
        <v>2373.46</v>
      </c>
      <c r="CX24" s="17">
        <v>2373.46</v>
      </c>
      <c r="CY24" s="17">
        <v>2373.46</v>
      </c>
      <c r="CZ24" s="17">
        <v>2373.46</v>
      </c>
      <c r="DA24" s="17">
        <v>2373.46</v>
      </c>
      <c r="DB24" s="17">
        <v>2373.46</v>
      </c>
      <c r="DC24" s="17">
        <v>2373.46</v>
      </c>
      <c r="DD24" s="17">
        <v>15816.98</v>
      </c>
      <c r="DE24" s="17">
        <v>2373.46</v>
      </c>
      <c r="DF24" s="17">
        <v>2373.46</v>
      </c>
      <c r="DG24" s="17">
        <v>2373.46</v>
      </c>
      <c r="DH24" s="17">
        <v>2373.46</v>
      </c>
      <c r="DI24" s="17">
        <v>2373.46</v>
      </c>
      <c r="DJ24" s="17">
        <v>2373.46</v>
      </c>
      <c r="DK24" s="17">
        <v>2373.46</v>
      </c>
      <c r="DL24" s="17">
        <v>2373.46</v>
      </c>
      <c r="DM24" s="17">
        <v>2373.46</v>
      </c>
      <c r="DN24" s="17">
        <v>2373.46</v>
      </c>
      <c r="DO24" s="17">
        <v>2373.46</v>
      </c>
      <c r="DP24" s="17">
        <v>15816.98</v>
      </c>
      <c r="DQ24" s="17">
        <v>2373.46</v>
      </c>
      <c r="DR24" s="17">
        <v>2373.46</v>
      </c>
      <c r="DS24" s="17">
        <v>2373.46</v>
      </c>
      <c r="DT24" s="17">
        <v>2373.46</v>
      </c>
      <c r="DU24" s="17">
        <v>2373.46</v>
      </c>
      <c r="DV24" s="17">
        <v>2373.46</v>
      </c>
      <c r="DW24" s="17">
        <v>2373.46</v>
      </c>
      <c r="DX24" s="17">
        <v>2373.46</v>
      </c>
      <c r="DY24" s="17">
        <v>2373.46</v>
      </c>
      <c r="DZ24" s="17">
        <v>2373.46</v>
      </c>
      <c r="EA24" s="17">
        <v>2373.46</v>
      </c>
      <c r="EB24" s="17">
        <v>15816.98</v>
      </c>
      <c r="EC24" s="17">
        <v>2373.46</v>
      </c>
      <c r="ED24" s="17">
        <v>2373.46</v>
      </c>
      <c r="EE24" s="17">
        <v>2373.46</v>
      </c>
      <c r="EF24" s="17">
        <v>2373.46</v>
      </c>
      <c r="EG24" s="17">
        <v>2373.46</v>
      </c>
      <c r="EH24" s="17">
        <v>2373.46</v>
      </c>
      <c r="EI24" s="17">
        <v>2373.46</v>
      </c>
      <c r="EJ24" s="17">
        <v>2373.46</v>
      </c>
      <c r="EK24" s="17">
        <v>2373.46</v>
      </c>
      <c r="EL24" s="17">
        <v>2373.46</v>
      </c>
      <c r="EM24" s="17">
        <v>2373.46</v>
      </c>
      <c r="EN24" s="17">
        <v>15816.98</v>
      </c>
      <c r="EO24" s="17">
        <v>2373.46</v>
      </c>
      <c r="EP24" s="17">
        <v>2373.46</v>
      </c>
      <c r="EQ24" s="17">
        <v>2373.46</v>
      </c>
      <c r="ER24" s="17">
        <v>2373.46</v>
      </c>
      <c r="ES24" s="17">
        <v>2373.46</v>
      </c>
      <c r="ET24" s="17">
        <v>2373.46</v>
      </c>
      <c r="EU24" s="17">
        <v>2373.46</v>
      </c>
      <c r="EV24" s="17">
        <v>2373.46</v>
      </c>
      <c r="EW24" s="17">
        <v>2373.46</v>
      </c>
      <c r="EX24" s="17">
        <v>2373.46</v>
      </c>
      <c r="EY24" s="17">
        <v>2373.46</v>
      </c>
      <c r="EZ24" s="17">
        <v>15816.98</v>
      </c>
      <c r="FA24" s="17">
        <v>2373.46</v>
      </c>
      <c r="FB24" s="17">
        <v>2373.46</v>
      </c>
      <c r="FC24" s="17">
        <v>2373.46</v>
      </c>
      <c r="FD24" s="17">
        <v>2373.46</v>
      </c>
      <c r="FE24" s="17">
        <v>2373.46</v>
      </c>
      <c r="FF24" s="17">
        <v>2373.46</v>
      </c>
      <c r="FG24" s="17">
        <v>2373.46</v>
      </c>
      <c r="FH24" s="17">
        <v>2373.46</v>
      </c>
      <c r="FI24" s="17">
        <v>2373.46</v>
      </c>
      <c r="FJ24" s="17">
        <v>2373.46</v>
      </c>
      <c r="FK24" s="17">
        <v>2373.46</v>
      </c>
      <c r="FL24" s="17">
        <v>2373.46</v>
      </c>
      <c r="FM24" s="17">
        <v>2373.46</v>
      </c>
      <c r="FN24" s="17">
        <v>2373.46</v>
      </c>
      <c r="FO24" s="17">
        <v>2373.46</v>
      </c>
      <c r="FP24" s="17">
        <v>2373.46</v>
      </c>
      <c r="FQ24" s="17">
        <v>2373.46</v>
      </c>
      <c r="FR24" s="17">
        <v>2373.46</v>
      </c>
      <c r="FS24" s="17">
        <v>2373.2600000000002</v>
      </c>
      <c r="FT24" s="14">
        <v>0</v>
      </c>
      <c r="FU24" s="14">
        <v>0</v>
      </c>
      <c r="FV24" s="14">
        <v>0</v>
      </c>
      <c r="FW24" s="14">
        <v>0</v>
      </c>
      <c r="FX24" s="14">
        <v>0</v>
      </c>
      <c r="FY24" s="14">
        <v>0</v>
      </c>
      <c r="FZ24" s="14">
        <v>0</v>
      </c>
      <c r="GA24" s="14">
        <v>0</v>
      </c>
      <c r="GB24" s="14">
        <v>0</v>
      </c>
      <c r="GC24" s="14">
        <v>0</v>
      </c>
      <c r="GD24" s="14">
        <v>0</v>
      </c>
      <c r="GE24" s="14">
        <v>0</v>
      </c>
      <c r="GF24" s="14">
        <v>0</v>
      </c>
      <c r="GG24" s="14">
        <v>0</v>
      </c>
      <c r="GH24" s="14">
        <v>0</v>
      </c>
      <c r="GI24" s="14">
        <v>0</v>
      </c>
      <c r="GJ24" s="14">
        <v>135648</v>
      </c>
      <c r="GK24" s="13"/>
    </row>
    <row r="25" spans="1:193" x14ac:dyDescent="0.3">
      <c r="A25" s="14">
        <v>135615</v>
      </c>
      <c r="B25" s="14">
        <f>VLOOKUP(A25,'[9]Fluxo por Unidade'!$G:$H,2,0)</f>
        <v>6398</v>
      </c>
      <c r="C25" s="14" t="s">
        <v>241</v>
      </c>
      <c r="D25" s="14" t="s">
        <v>242</v>
      </c>
      <c r="E25" s="15">
        <v>0.1003</v>
      </c>
      <c r="F25" s="14" t="s">
        <v>165</v>
      </c>
      <c r="G25" s="14" t="s">
        <v>166</v>
      </c>
      <c r="H25" s="14" t="str">
        <f>VLOOKUP(B25,Elegibilidade!A:I,9,0)</f>
        <v>Elegível</v>
      </c>
      <c r="I25" s="16">
        <v>150</v>
      </c>
      <c r="J25" s="17">
        <f>SUMIFS(Inadimplência!Q:Q,Inadimplência!A:A,FluxoFuturo!B25)</f>
        <v>0</v>
      </c>
      <c r="K25" s="17">
        <f t="shared" si="4"/>
        <v>307473.92607960664</v>
      </c>
      <c r="L25" s="17">
        <f t="shared" si="0"/>
        <v>307473.92607960664</v>
      </c>
      <c r="M25" s="14" t="s">
        <v>168</v>
      </c>
      <c r="N25" s="17">
        <v>307473.92607960664</v>
      </c>
      <c r="O25" s="17">
        <f t="shared" si="1"/>
        <v>281572.41257768357</v>
      </c>
      <c r="P25" s="17">
        <f>Vendas!$J$2</f>
        <v>886.38148057613409</v>
      </c>
      <c r="Q25" s="116">
        <f>VLOOKUP(B25,Vendas!A:F,6,0)</f>
        <v>413.89</v>
      </c>
      <c r="R25" s="17">
        <f t="shared" si="2"/>
        <v>366864.43099565612</v>
      </c>
      <c r="S25" s="18">
        <f t="shared" si="3"/>
        <v>0.76751079905322728</v>
      </c>
      <c r="T25" s="17">
        <v>3527.27</v>
      </c>
      <c r="U25" s="17">
        <v>3527.27</v>
      </c>
      <c r="V25" s="17">
        <v>3527.27</v>
      </c>
      <c r="W25" s="17">
        <v>3527.27</v>
      </c>
      <c r="X25" s="17">
        <v>3527.27</v>
      </c>
      <c r="Y25" s="17">
        <v>3527.27</v>
      </c>
      <c r="Z25" s="17">
        <v>3527.27</v>
      </c>
      <c r="AA25" s="17">
        <v>3527.27</v>
      </c>
      <c r="AB25" s="17">
        <v>3527.27</v>
      </c>
      <c r="AC25" s="17">
        <v>3527.27</v>
      </c>
      <c r="AD25" s="17">
        <v>3527.27</v>
      </c>
      <c r="AE25" s="17">
        <v>3527.27</v>
      </c>
      <c r="AF25" s="17">
        <v>3527.27</v>
      </c>
      <c r="AG25" s="17">
        <v>3527.27</v>
      </c>
      <c r="AH25" s="17">
        <v>3527.27</v>
      </c>
      <c r="AI25" s="17">
        <v>3527.27</v>
      </c>
      <c r="AJ25" s="17">
        <v>3527.27</v>
      </c>
      <c r="AK25" s="17">
        <v>3527.27</v>
      </c>
      <c r="AL25" s="17">
        <v>3527.27</v>
      </c>
      <c r="AM25" s="17">
        <v>3527.27</v>
      </c>
      <c r="AN25" s="17">
        <v>3527.27</v>
      </c>
      <c r="AO25" s="17">
        <v>3527.27</v>
      </c>
      <c r="AP25" s="17">
        <v>3527.27</v>
      </c>
      <c r="AQ25" s="17">
        <v>3527.27</v>
      </c>
      <c r="AR25" s="17">
        <v>3527.27</v>
      </c>
      <c r="AS25" s="17">
        <v>3527.27</v>
      </c>
      <c r="AT25" s="17">
        <v>3527.27</v>
      </c>
      <c r="AU25" s="17">
        <v>3527.27</v>
      </c>
      <c r="AV25" s="17">
        <v>3527.27</v>
      </c>
      <c r="AW25" s="17">
        <v>3527.27</v>
      </c>
      <c r="AX25" s="17">
        <v>3527.27</v>
      </c>
      <c r="AY25" s="17">
        <v>3527.27</v>
      </c>
      <c r="AZ25" s="17">
        <v>3527.27</v>
      </c>
      <c r="BA25" s="17">
        <v>3527.27</v>
      </c>
      <c r="BB25" s="17">
        <v>3527.27</v>
      </c>
      <c r="BC25" s="17">
        <v>3527.27</v>
      </c>
      <c r="BD25" s="17">
        <v>3527.27</v>
      </c>
      <c r="BE25" s="17">
        <v>3527.27</v>
      </c>
      <c r="BF25" s="17">
        <v>3527.27</v>
      </c>
      <c r="BG25" s="17">
        <v>3527.27</v>
      </c>
      <c r="BH25" s="17">
        <v>3527.27</v>
      </c>
      <c r="BI25" s="17">
        <v>3527.27</v>
      </c>
      <c r="BJ25" s="17">
        <v>3527.27</v>
      </c>
      <c r="BK25" s="17">
        <v>3527.27</v>
      </c>
      <c r="BL25" s="17">
        <v>3527.27</v>
      </c>
      <c r="BM25" s="17">
        <v>3527.27</v>
      </c>
      <c r="BN25" s="17">
        <v>3527.27</v>
      </c>
      <c r="BO25" s="17">
        <v>3527.27</v>
      </c>
      <c r="BP25" s="17">
        <v>3527.27</v>
      </c>
      <c r="BQ25" s="17">
        <v>3527.27</v>
      </c>
      <c r="BR25" s="17">
        <v>3527.27</v>
      </c>
      <c r="BS25" s="17">
        <v>3527.27</v>
      </c>
      <c r="BT25" s="17">
        <v>3527.27</v>
      </c>
      <c r="BU25" s="17">
        <v>3527.27</v>
      </c>
      <c r="BV25" s="17">
        <v>3527.27</v>
      </c>
      <c r="BW25" s="17">
        <v>3527.27</v>
      </c>
      <c r="BX25" s="17">
        <v>3527.27</v>
      </c>
      <c r="BY25" s="17">
        <v>3527.27</v>
      </c>
      <c r="BZ25" s="17">
        <v>3527.27</v>
      </c>
      <c r="CA25" s="17">
        <v>3527.27</v>
      </c>
      <c r="CB25" s="17">
        <v>3527.27</v>
      </c>
      <c r="CC25" s="17">
        <v>3527.27</v>
      </c>
      <c r="CD25" s="17">
        <v>3527.27</v>
      </c>
      <c r="CE25" s="17">
        <v>3527.27</v>
      </c>
      <c r="CF25" s="17">
        <v>3527.27</v>
      </c>
      <c r="CG25" s="17">
        <v>3527.27</v>
      </c>
      <c r="CH25" s="17">
        <v>3527.27</v>
      </c>
      <c r="CI25" s="17">
        <v>3527.27</v>
      </c>
      <c r="CJ25" s="17">
        <v>3527.27</v>
      </c>
      <c r="CK25" s="17">
        <v>3527.27</v>
      </c>
      <c r="CL25" s="17">
        <v>3527.27</v>
      </c>
      <c r="CM25" s="17">
        <v>3527.27</v>
      </c>
      <c r="CN25" s="17">
        <v>3527.27</v>
      </c>
      <c r="CO25" s="17">
        <v>3527.27</v>
      </c>
      <c r="CP25" s="17">
        <v>3527.27</v>
      </c>
      <c r="CQ25" s="17">
        <v>3527.27</v>
      </c>
      <c r="CR25" s="17">
        <v>3527.27</v>
      </c>
      <c r="CS25" s="17">
        <v>3527.27</v>
      </c>
      <c r="CT25" s="17">
        <v>3527.27</v>
      </c>
      <c r="CU25" s="17">
        <v>3527.27</v>
      </c>
      <c r="CV25" s="17">
        <v>3527.27</v>
      </c>
      <c r="CW25" s="17">
        <v>3527.27</v>
      </c>
      <c r="CX25" s="17">
        <v>3527.27</v>
      </c>
      <c r="CY25" s="17">
        <v>3527.27</v>
      </c>
      <c r="CZ25" s="17">
        <v>3527.27</v>
      </c>
      <c r="DA25" s="17">
        <v>3527.27</v>
      </c>
      <c r="DB25" s="17">
        <v>3527.27</v>
      </c>
      <c r="DC25" s="17">
        <v>3527.27</v>
      </c>
      <c r="DD25" s="17">
        <v>3527.27</v>
      </c>
      <c r="DE25" s="17">
        <v>3527.27</v>
      </c>
      <c r="DF25" s="17">
        <v>3527.27</v>
      </c>
      <c r="DG25" s="17">
        <v>3527.27</v>
      </c>
      <c r="DH25" s="17">
        <v>3527.27</v>
      </c>
      <c r="DI25" s="17">
        <v>3527.27</v>
      </c>
      <c r="DJ25" s="17">
        <v>3527.27</v>
      </c>
      <c r="DK25" s="17">
        <v>3527.27</v>
      </c>
      <c r="DL25" s="17">
        <v>3527.27</v>
      </c>
      <c r="DM25" s="17">
        <v>3527.27</v>
      </c>
      <c r="DN25" s="17">
        <v>3527.27</v>
      </c>
      <c r="DO25" s="17">
        <v>3527.27</v>
      </c>
      <c r="DP25" s="17">
        <v>3527.27</v>
      </c>
      <c r="DQ25" s="17">
        <v>3527.27</v>
      </c>
      <c r="DR25" s="17">
        <v>3527.27</v>
      </c>
      <c r="DS25" s="17">
        <v>3527.27</v>
      </c>
      <c r="DT25" s="17">
        <v>3527.27</v>
      </c>
      <c r="DU25" s="17">
        <v>3527.27</v>
      </c>
      <c r="DV25" s="17">
        <v>3527.27</v>
      </c>
      <c r="DW25" s="17">
        <v>3527.27</v>
      </c>
      <c r="DX25" s="17">
        <v>3527.27</v>
      </c>
      <c r="DY25" s="17">
        <v>3527.27</v>
      </c>
      <c r="DZ25" s="17">
        <v>3527.27</v>
      </c>
      <c r="EA25" s="17">
        <v>3527.27</v>
      </c>
      <c r="EB25" s="17">
        <v>3527.27</v>
      </c>
      <c r="EC25" s="17">
        <v>3527.27</v>
      </c>
      <c r="ED25" s="17">
        <v>3527.27</v>
      </c>
      <c r="EE25" s="17">
        <v>3527.27</v>
      </c>
      <c r="EF25" s="17">
        <v>3527.27</v>
      </c>
      <c r="EG25" s="17">
        <v>3527.27</v>
      </c>
      <c r="EH25" s="17">
        <v>3527.27</v>
      </c>
      <c r="EI25" s="17">
        <v>3527.27</v>
      </c>
      <c r="EJ25" s="17">
        <v>3527.27</v>
      </c>
      <c r="EK25" s="17">
        <v>3527.27</v>
      </c>
      <c r="EL25" s="17">
        <v>3527.27</v>
      </c>
      <c r="EM25" s="17">
        <v>3527.27</v>
      </c>
      <c r="EN25" s="17">
        <v>3527.27</v>
      </c>
      <c r="EO25" s="17">
        <v>3527.27</v>
      </c>
      <c r="EP25" s="17">
        <v>3527.27</v>
      </c>
      <c r="EQ25" s="17">
        <v>3527.27</v>
      </c>
      <c r="ER25" s="17">
        <v>3527.27</v>
      </c>
      <c r="ES25" s="17">
        <v>3527.27</v>
      </c>
      <c r="ET25" s="17">
        <v>3527.27</v>
      </c>
      <c r="EU25" s="17">
        <v>3527.27</v>
      </c>
      <c r="EV25" s="17">
        <v>3527.27</v>
      </c>
      <c r="EW25" s="17">
        <v>3527.27</v>
      </c>
      <c r="EX25" s="17">
        <v>3527.27</v>
      </c>
      <c r="EY25" s="17">
        <v>3527.27</v>
      </c>
      <c r="EZ25" s="17">
        <v>3527.27</v>
      </c>
      <c r="FA25" s="17">
        <v>3527.27</v>
      </c>
      <c r="FB25" s="17">
        <v>3527.27</v>
      </c>
      <c r="FC25" s="17">
        <v>3527.27</v>
      </c>
      <c r="FD25" s="17">
        <v>3527.27</v>
      </c>
      <c r="FE25" s="17">
        <v>3527.27</v>
      </c>
      <c r="FF25" s="17">
        <v>3527.27</v>
      </c>
      <c r="FG25" s="17">
        <v>3527.27</v>
      </c>
      <c r="FH25" s="17">
        <v>3527.27</v>
      </c>
      <c r="FI25" s="17">
        <v>3527.27</v>
      </c>
      <c r="FJ25" s="17">
        <v>3527.27</v>
      </c>
      <c r="FK25" s="17">
        <v>3527.27</v>
      </c>
      <c r="FL25" s="17">
        <v>3527.27</v>
      </c>
      <c r="FM25" s="17">
        <v>3526.98</v>
      </c>
      <c r="FN25" s="14">
        <v>0</v>
      </c>
      <c r="FO25" s="14">
        <v>0</v>
      </c>
      <c r="FP25" s="14">
        <v>0</v>
      </c>
      <c r="FQ25" s="14">
        <v>0</v>
      </c>
      <c r="FR25" s="14">
        <v>0</v>
      </c>
      <c r="FS25" s="14">
        <v>0</v>
      </c>
      <c r="FT25" s="14">
        <v>0</v>
      </c>
      <c r="FU25" s="14">
        <v>0</v>
      </c>
      <c r="FV25" s="14">
        <v>0</v>
      </c>
      <c r="FW25" s="14">
        <v>0</v>
      </c>
      <c r="FX25" s="14">
        <v>0</v>
      </c>
      <c r="FY25" s="14">
        <v>0</v>
      </c>
      <c r="FZ25" s="14">
        <v>0</v>
      </c>
      <c r="GA25" s="14">
        <v>0</v>
      </c>
      <c r="GB25" s="14">
        <v>0</v>
      </c>
      <c r="GC25" s="14">
        <v>0</v>
      </c>
      <c r="GD25" s="14">
        <v>0</v>
      </c>
      <c r="GE25" s="14">
        <v>0</v>
      </c>
      <c r="GF25" s="14">
        <v>0</v>
      </c>
      <c r="GG25" s="14">
        <v>0</v>
      </c>
      <c r="GH25" s="14">
        <v>0</v>
      </c>
      <c r="GI25" s="14">
        <v>0</v>
      </c>
      <c r="GJ25" s="14">
        <v>135615</v>
      </c>
      <c r="GK25" s="13"/>
    </row>
    <row r="26" spans="1:193" x14ac:dyDescent="0.3">
      <c r="A26" s="14">
        <v>135677</v>
      </c>
      <c r="B26" s="14">
        <f>VLOOKUP(A26,'[9]Fluxo por Unidade'!$G:$H,2,0)</f>
        <v>6436</v>
      </c>
      <c r="C26" s="14" t="s">
        <v>277</v>
      </c>
      <c r="D26" s="14" t="s">
        <v>278</v>
      </c>
      <c r="E26" s="15">
        <v>0.1003</v>
      </c>
      <c r="F26" s="14" t="s">
        <v>165</v>
      </c>
      <c r="G26" s="14" t="s">
        <v>166</v>
      </c>
      <c r="H26" s="14" t="str">
        <f>VLOOKUP(B26,Elegibilidade!A:I,9,0)</f>
        <v>Elegível</v>
      </c>
      <c r="I26" s="16">
        <v>153</v>
      </c>
      <c r="J26" s="17">
        <f>SUMIFS(Inadimplência!Q:Q,Inadimplência!A:A,FluxoFuturo!B26)</f>
        <v>0</v>
      </c>
      <c r="K26" s="17">
        <f t="shared" si="4"/>
        <v>306908.1925668199</v>
      </c>
      <c r="L26" s="17">
        <f t="shared" si="0"/>
        <v>306908.1925668199</v>
      </c>
      <c r="M26" s="14" t="s">
        <v>168</v>
      </c>
      <c r="N26" s="17">
        <v>306908.1925668199</v>
      </c>
      <c r="O26" s="17">
        <f t="shared" si="1"/>
        <v>281496.03864205733</v>
      </c>
      <c r="P26" s="17">
        <f>Vendas!$J$2</f>
        <v>886.38148057613409</v>
      </c>
      <c r="Q26" s="116">
        <f>VLOOKUP(B26,Vendas!A:F,6,0)</f>
        <v>360</v>
      </c>
      <c r="R26" s="17">
        <f t="shared" si="2"/>
        <v>319097.33300740825</v>
      </c>
      <c r="S26" s="18">
        <f t="shared" si="3"/>
        <v>0.88216355802485524</v>
      </c>
      <c r="T26" s="17">
        <v>2372.2600000000002</v>
      </c>
      <c r="U26" s="17">
        <v>2372.2600000000002</v>
      </c>
      <c r="V26" s="17">
        <v>15781.58</v>
      </c>
      <c r="W26" s="17">
        <v>2372.2600000000002</v>
      </c>
      <c r="X26" s="17">
        <v>2372.2600000000002</v>
      </c>
      <c r="Y26" s="17">
        <v>2372.2600000000002</v>
      </c>
      <c r="Z26" s="17">
        <v>2372.2600000000002</v>
      </c>
      <c r="AA26" s="17">
        <v>2372.2600000000002</v>
      </c>
      <c r="AB26" s="17">
        <v>2372.2600000000002</v>
      </c>
      <c r="AC26" s="17">
        <v>2372.2600000000002</v>
      </c>
      <c r="AD26" s="17">
        <v>2372.2600000000002</v>
      </c>
      <c r="AE26" s="17">
        <v>2372.2600000000002</v>
      </c>
      <c r="AF26" s="17">
        <v>2372.2600000000002</v>
      </c>
      <c r="AG26" s="17">
        <v>2372.2600000000002</v>
      </c>
      <c r="AH26" s="17">
        <v>15781.58</v>
      </c>
      <c r="AI26" s="17">
        <v>2372.2600000000002</v>
      </c>
      <c r="AJ26" s="17">
        <v>2372.2600000000002</v>
      </c>
      <c r="AK26" s="17">
        <v>2372.2600000000002</v>
      </c>
      <c r="AL26" s="17">
        <v>2372.2600000000002</v>
      </c>
      <c r="AM26" s="17">
        <v>2372.2600000000002</v>
      </c>
      <c r="AN26" s="17">
        <v>2372.2600000000002</v>
      </c>
      <c r="AO26" s="17">
        <v>2372.2600000000002</v>
      </c>
      <c r="AP26" s="17">
        <v>2372.2600000000002</v>
      </c>
      <c r="AQ26" s="17">
        <v>2372.2600000000002</v>
      </c>
      <c r="AR26" s="17">
        <v>2372.2600000000002</v>
      </c>
      <c r="AS26" s="17">
        <v>2372.2600000000002</v>
      </c>
      <c r="AT26" s="17">
        <v>15781.58</v>
      </c>
      <c r="AU26" s="17">
        <v>2372.2600000000002</v>
      </c>
      <c r="AV26" s="17">
        <v>2372.2600000000002</v>
      </c>
      <c r="AW26" s="17">
        <v>2372.2600000000002</v>
      </c>
      <c r="AX26" s="17">
        <v>2372.2600000000002</v>
      </c>
      <c r="AY26" s="17">
        <v>2372.2600000000002</v>
      </c>
      <c r="AZ26" s="17">
        <v>2372.2600000000002</v>
      </c>
      <c r="BA26" s="17">
        <v>2372.2600000000002</v>
      </c>
      <c r="BB26" s="17">
        <v>2372.2600000000002</v>
      </c>
      <c r="BC26" s="17">
        <v>2372.2600000000002</v>
      </c>
      <c r="BD26" s="17">
        <v>2372.2600000000002</v>
      </c>
      <c r="BE26" s="17">
        <v>2372.2600000000002</v>
      </c>
      <c r="BF26" s="17">
        <v>15781.58</v>
      </c>
      <c r="BG26" s="17">
        <v>2372.2600000000002</v>
      </c>
      <c r="BH26" s="17">
        <v>2372.2600000000002</v>
      </c>
      <c r="BI26" s="17">
        <v>2372.2600000000002</v>
      </c>
      <c r="BJ26" s="17">
        <v>2372.2600000000002</v>
      </c>
      <c r="BK26" s="17">
        <v>2372.2600000000002</v>
      </c>
      <c r="BL26" s="17">
        <v>2372.2600000000002</v>
      </c>
      <c r="BM26" s="17">
        <v>2372.2600000000002</v>
      </c>
      <c r="BN26" s="17">
        <v>2372.2600000000002</v>
      </c>
      <c r="BO26" s="17">
        <v>2372.2600000000002</v>
      </c>
      <c r="BP26" s="17">
        <v>2372.2600000000002</v>
      </c>
      <c r="BQ26" s="17">
        <v>2372.2600000000002</v>
      </c>
      <c r="BR26" s="17">
        <v>15781.58</v>
      </c>
      <c r="BS26" s="17">
        <v>2372.2600000000002</v>
      </c>
      <c r="BT26" s="17">
        <v>2372.2600000000002</v>
      </c>
      <c r="BU26" s="17">
        <v>2372.2600000000002</v>
      </c>
      <c r="BV26" s="17">
        <v>2372.2600000000002</v>
      </c>
      <c r="BW26" s="17">
        <v>2372.2600000000002</v>
      </c>
      <c r="BX26" s="17">
        <v>2372.2600000000002</v>
      </c>
      <c r="BY26" s="17">
        <v>2372.2600000000002</v>
      </c>
      <c r="BZ26" s="17">
        <v>2372.2600000000002</v>
      </c>
      <c r="CA26" s="17">
        <v>2372.2600000000002</v>
      </c>
      <c r="CB26" s="17">
        <v>2372.2600000000002</v>
      </c>
      <c r="CC26" s="17">
        <v>2372.2600000000002</v>
      </c>
      <c r="CD26" s="17">
        <v>15781.58</v>
      </c>
      <c r="CE26" s="17">
        <v>2372.2600000000002</v>
      </c>
      <c r="CF26" s="17">
        <v>2372.2600000000002</v>
      </c>
      <c r="CG26" s="17">
        <v>2372.2600000000002</v>
      </c>
      <c r="CH26" s="17">
        <v>2372.2600000000002</v>
      </c>
      <c r="CI26" s="17">
        <v>2372.2600000000002</v>
      </c>
      <c r="CJ26" s="17">
        <v>2372.2600000000002</v>
      </c>
      <c r="CK26" s="17">
        <v>2372.2600000000002</v>
      </c>
      <c r="CL26" s="17">
        <v>2372.2600000000002</v>
      </c>
      <c r="CM26" s="17">
        <v>2372.2600000000002</v>
      </c>
      <c r="CN26" s="17">
        <v>2372.2600000000002</v>
      </c>
      <c r="CO26" s="17">
        <v>2372.2600000000002</v>
      </c>
      <c r="CP26" s="17">
        <v>15781.58</v>
      </c>
      <c r="CQ26" s="17">
        <v>2372.2600000000002</v>
      </c>
      <c r="CR26" s="17">
        <v>2372.2600000000002</v>
      </c>
      <c r="CS26" s="17">
        <v>2372.2600000000002</v>
      </c>
      <c r="CT26" s="17">
        <v>2372.2600000000002</v>
      </c>
      <c r="CU26" s="17">
        <v>2372.2600000000002</v>
      </c>
      <c r="CV26" s="17">
        <v>2372.2600000000002</v>
      </c>
      <c r="CW26" s="17">
        <v>2372.2600000000002</v>
      </c>
      <c r="CX26" s="17">
        <v>2372.2600000000002</v>
      </c>
      <c r="CY26" s="17">
        <v>2372.2600000000002</v>
      </c>
      <c r="CZ26" s="17">
        <v>2372.2600000000002</v>
      </c>
      <c r="DA26" s="17">
        <v>2372.2600000000002</v>
      </c>
      <c r="DB26" s="17">
        <v>15781.58</v>
      </c>
      <c r="DC26" s="17">
        <v>2372.2600000000002</v>
      </c>
      <c r="DD26" s="17">
        <v>2372.2600000000002</v>
      </c>
      <c r="DE26" s="17">
        <v>2372.2600000000002</v>
      </c>
      <c r="DF26" s="17">
        <v>2372.2600000000002</v>
      </c>
      <c r="DG26" s="17">
        <v>2372.2600000000002</v>
      </c>
      <c r="DH26" s="17">
        <v>2372.2600000000002</v>
      </c>
      <c r="DI26" s="17">
        <v>2372.2600000000002</v>
      </c>
      <c r="DJ26" s="17">
        <v>2372.2600000000002</v>
      </c>
      <c r="DK26" s="17">
        <v>2372.2600000000002</v>
      </c>
      <c r="DL26" s="17">
        <v>2372.2600000000002</v>
      </c>
      <c r="DM26" s="17">
        <v>2372.2600000000002</v>
      </c>
      <c r="DN26" s="17">
        <v>15781.58</v>
      </c>
      <c r="DO26" s="17">
        <v>2372.2600000000002</v>
      </c>
      <c r="DP26" s="17">
        <v>2372.2600000000002</v>
      </c>
      <c r="DQ26" s="17">
        <v>2372.2600000000002</v>
      </c>
      <c r="DR26" s="17">
        <v>2372.2600000000002</v>
      </c>
      <c r="DS26" s="17">
        <v>2372.2600000000002</v>
      </c>
      <c r="DT26" s="17">
        <v>2372.2600000000002</v>
      </c>
      <c r="DU26" s="17">
        <v>2372.2600000000002</v>
      </c>
      <c r="DV26" s="17">
        <v>2372.2600000000002</v>
      </c>
      <c r="DW26" s="17">
        <v>2372.2600000000002</v>
      </c>
      <c r="DX26" s="17">
        <v>2372.2600000000002</v>
      </c>
      <c r="DY26" s="17">
        <v>2372.2600000000002</v>
      </c>
      <c r="DZ26" s="17">
        <v>15781.58</v>
      </c>
      <c r="EA26" s="17">
        <v>2372.2600000000002</v>
      </c>
      <c r="EB26" s="17">
        <v>2372.2600000000002</v>
      </c>
      <c r="EC26" s="17">
        <v>2372.2600000000002</v>
      </c>
      <c r="ED26" s="17">
        <v>2372.2600000000002</v>
      </c>
      <c r="EE26" s="17">
        <v>2372.2600000000002</v>
      </c>
      <c r="EF26" s="17">
        <v>2372.2600000000002</v>
      </c>
      <c r="EG26" s="17">
        <v>2372.2600000000002</v>
      </c>
      <c r="EH26" s="17">
        <v>2372.2600000000002</v>
      </c>
      <c r="EI26" s="17">
        <v>2372.2600000000002</v>
      </c>
      <c r="EJ26" s="17">
        <v>2372.2600000000002</v>
      </c>
      <c r="EK26" s="17">
        <v>2372.2600000000002</v>
      </c>
      <c r="EL26" s="17">
        <v>15781.58</v>
      </c>
      <c r="EM26" s="17">
        <v>2372.2600000000002</v>
      </c>
      <c r="EN26" s="17">
        <v>2372.2600000000002</v>
      </c>
      <c r="EO26" s="17">
        <v>2372.2600000000002</v>
      </c>
      <c r="EP26" s="17">
        <v>2372.2600000000002</v>
      </c>
      <c r="EQ26" s="17">
        <v>2372.2600000000002</v>
      </c>
      <c r="ER26" s="17">
        <v>2372.2600000000002</v>
      </c>
      <c r="ES26" s="17">
        <v>2372.2600000000002</v>
      </c>
      <c r="ET26" s="17">
        <v>2372.2600000000002</v>
      </c>
      <c r="EU26" s="17">
        <v>2372.2600000000002</v>
      </c>
      <c r="EV26" s="17">
        <v>2372.2600000000002</v>
      </c>
      <c r="EW26" s="17">
        <v>2372.2600000000002</v>
      </c>
      <c r="EX26" s="17">
        <v>15781.57</v>
      </c>
      <c r="EY26" s="17">
        <v>2372.2600000000002</v>
      </c>
      <c r="EZ26" s="17">
        <v>2372.2600000000002</v>
      </c>
      <c r="FA26" s="17">
        <v>2372.2600000000002</v>
      </c>
      <c r="FB26" s="17">
        <v>2372.2600000000002</v>
      </c>
      <c r="FC26" s="17">
        <v>2372.2600000000002</v>
      </c>
      <c r="FD26" s="17">
        <v>2372.2600000000002</v>
      </c>
      <c r="FE26" s="17">
        <v>2372.2600000000002</v>
      </c>
      <c r="FF26" s="17">
        <v>2372.2600000000002</v>
      </c>
      <c r="FG26" s="17">
        <v>2372.2600000000002</v>
      </c>
      <c r="FH26" s="17">
        <v>2372.2600000000002</v>
      </c>
      <c r="FI26" s="17">
        <v>2372.2600000000002</v>
      </c>
      <c r="FJ26" s="17">
        <v>2372.2600000000002</v>
      </c>
      <c r="FK26" s="17">
        <v>2372.2600000000002</v>
      </c>
      <c r="FL26" s="17">
        <v>2372.2600000000002</v>
      </c>
      <c r="FM26" s="17">
        <v>2372.2600000000002</v>
      </c>
      <c r="FN26" s="17">
        <v>2372.2600000000002</v>
      </c>
      <c r="FO26" s="17">
        <v>2372.2600000000002</v>
      </c>
      <c r="FP26" s="17">
        <v>2372.2600000000002</v>
      </c>
      <c r="FQ26" s="14">
        <v>0</v>
      </c>
      <c r="FR26" s="14">
        <v>0</v>
      </c>
      <c r="FS26" s="14">
        <v>0</v>
      </c>
      <c r="FT26" s="14">
        <v>0</v>
      </c>
      <c r="FU26" s="14">
        <v>0</v>
      </c>
      <c r="FV26" s="14">
        <v>0</v>
      </c>
      <c r="FW26" s="14">
        <v>0</v>
      </c>
      <c r="FX26" s="14">
        <v>0</v>
      </c>
      <c r="FY26" s="14">
        <v>0</v>
      </c>
      <c r="FZ26" s="14">
        <v>0</v>
      </c>
      <c r="GA26" s="14">
        <v>0</v>
      </c>
      <c r="GB26" s="14">
        <v>0</v>
      </c>
      <c r="GC26" s="14">
        <v>0</v>
      </c>
      <c r="GD26" s="14">
        <v>0</v>
      </c>
      <c r="GE26" s="14">
        <v>0</v>
      </c>
      <c r="GF26" s="14">
        <v>0</v>
      </c>
      <c r="GG26" s="14">
        <v>0</v>
      </c>
      <c r="GH26" s="14">
        <v>0</v>
      </c>
      <c r="GI26" s="14">
        <v>0</v>
      </c>
      <c r="GJ26" s="14">
        <v>135677</v>
      </c>
      <c r="GK26" s="13"/>
    </row>
    <row r="27" spans="1:193" x14ac:dyDescent="0.3">
      <c r="A27" s="14">
        <v>135682</v>
      </c>
      <c r="B27" s="14">
        <f>VLOOKUP(A27,'[9]Fluxo por Unidade'!$G:$H,2,0)</f>
        <v>6357</v>
      </c>
      <c r="C27" s="14" t="s">
        <v>178</v>
      </c>
      <c r="D27" s="14" t="s">
        <v>179</v>
      </c>
      <c r="E27" s="15">
        <v>0.1003</v>
      </c>
      <c r="F27" s="14" t="s">
        <v>165</v>
      </c>
      <c r="G27" s="14" t="s">
        <v>166</v>
      </c>
      <c r="H27" s="14" t="str">
        <f>VLOOKUP(B27,Elegibilidade!A:I,9,0)</f>
        <v>Elegível</v>
      </c>
      <c r="I27" s="16">
        <v>126</v>
      </c>
      <c r="J27" s="17">
        <f>SUMIFS(Inadimplência!Q:Q,Inadimplência!A:A,FluxoFuturo!B27)</f>
        <v>0</v>
      </c>
      <c r="K27" s="17">
        <f t="shared" si="4"/>
        <v>306443.79932722455</v>
      </c>
      <c r="L27" s="17">
        <f t="shared" si="0"/>
        <v>306443.79932722455</v>
      </c>
      <c r="M27" s="14" t="s">
        <v>168</v>
      </c>
      <c r="N27" s="17">
        <v>306443.79932722455</v>
      </c>
      <c r="O27" s="17">
        <f t="shared" si="1"/>
        <v>283717.86636810919</v>
      </c>
      <c r="P27" s="17">
        <f>Vendas!$J$2</f>
        <v>886.38148057613409</v>
      </c>
      <c r="Q27" s="116">
        <f>VLOOKUP(B27,Vendas!A:F,6,0)</f>
        <v>448.54</v>
      </c>
      <c r="R27" s="17">
        <f t="shared" si="2"/>
        <v>397577.5492976192</v>
      </c>
      <c r="S27" s="18">
        <f t="shared" si="3"/>
        <v>0.7136164173991707</v>
      </c>
      <c r="T27" s="17">
        <v>3869.33</v>
      </c>
      <c r="U27" s="17">
        <v>3869.33</v>
      </c>
      <c r="V27" s="17">
        <v>3869.33</v>
      </c>
      <c r="W27" s="17">
        <v>3869.33</v>
      </c>
      <c r="X27" s="17">
        <v>3869.33</v>
      </c>
      <c r="Y27" s="17">
        <v>3869.33</v>
      </c>
      <c r="Z27" s="17">
        <v>3869.33</v>
      </c>
      <c r="AA27" s="17">
        <v>3869.33</v>
      </c>
      <c r="AB27" s="17">
        <v>3869.33</v>
      </c>
      <c r="AC27" s="17">
        <v>3869.33</v>
      </c>
      <c r="AD27" s="17">
        <v>3869.33</v>
      </c>
      <c r="AE27" s="17">
        <v>3869.33</v>
      </c>
      <c r="AF27" s="17">
        <v>3869.33</v>
      </c>
      <c r="AG27" s="17">
        <v>3869.33</v>
      </c>
      <c r="AH27" s="17">
        <v>3869.33</v>
      </c>
      <c r="AI27" s="17">
        <v>3869.33</v>
      </c>
      <c r="AJ27" s="17">
        <v>3869.33</v>
      </c>
      <c r="AK27" s="17">
        <v>3869.33</v>
      </c>
      <c r="AL27" s="17">
        <v>3869.33</v>
      </c>
      <c r="AM27" s="17">
        <v>3869.33</v>
      </c>
      <c r="AN27" s="17">
        <v>3869.33</v>
      </c>
      <c r="AO27" s="17">
        <v>3869.33</v>
      </c>
      <c r="AP27" s="17">
        <v>3869.33</v>
      </c>
      <c r="AQ27" s="17">
        <v>3869.33</v>
      </c>
      <c r="AR27" s="17">
        <v>3869.33</v>
      </c>
      <c r="AS27" s="17">
        <v>3869.33</v>
      </c>
      <c r="AT27" s="17">
        <v>3869.33</v>
      </c>
      <c r="AU27" s="17">
        <v>3869.33</v>
      </c>
      <c r="AV27" s="17">
        <v>3869.33</v>
      </c>
      <c r="AW27" s="17">
        <v>3869.33</v>
      </c>
      <c r="AX27" s="17">
        <v>3869.33</v>
      </c>
      <c r="AY27" s="17">
        <v>3869.33</v>
      </c>
      <c r="AZ27" s="17">
        <v>3869.33</v>
      </c>
      <c r="BA27" s="17">
        <v>3869.33</v>
      </c>
      <c r="BB27" s="17">
        <v>3869.33</v>
      </c>
      <c r="BC27" s="17">
        <v>3869.33</v>
      </c>
      <c r="BD27" s="17">
        <v>3869.33</v>
      </c>
      <c r="BE27" s="17">
        <v>3869.33</v>
      </c>
      <c r="BF27" s="17">
        <v>3869.33</v>
      </c>
      <c r="BG27" s="17">
        <v>3869.33</v>
      </c>
      <c r="BH27" s="17">
        <v>3869.33</v>
      </c>
      <c r="BI27" s="17">
        <v>3869.33</v>
      </c>
      <c r="BJ27" s="17">
        <v>3869.33</v>
      </c>
      <c r="BK27" s="17">
        <v>3869.33</v>
      </c>
      <c r="BL27" s="17">
        <v>3869.33</v>
      </c>
      <c r="BM27" s="17">
        <v>3869.33</v>
      </c>
      <c r="BN27" s="17">
        <v>3869.33</v>
      </c>
      <c r="BO27" s="17">
        <v>3869.33</v>
      </c>
      <c r="BP27" s="17">
        <v>3869.33</v>
      </c>
      <c r="BQ27" s="17">
        <v>3869.33</v>
      </c>
      <c r="BR27" s="17">
        <v>3869.33</v>
      </c>
      <c r="BS27" s="17">
        <v>3869.33</v>
      </c>
      <c r="BT27" s="17">
        <v>3869.33</v>
      </c>
      <c r="BU27" s="17">
        <v>3869.33</v>
      </c>
      <c r="BV27" s="17">
        <v>3869.33</v>
      </c>
      <c r="BW27" s="17">
        <v>3869.33</v>
      </c>
      <c r="BX27" s="17">
        <v>3869.33</v>
      </c>
      <c r="BY27" s="17">
        <v>3869.33</v>
      </c>
      <c r="BZ27" s="17">
        <v>3869.33</v>
      </c>
      <c r="CA27" s="17">
        <v>3869.33</v>
      </c>
      <c r="CB27" s="17">
        <v>3869.33</v>
      </c>
      <c r="CC27" s="17">
        <v>3869.33</v>
      </c>
      <c r="CD27" s="17">
        <v>3869.33</v>
      </c>
      <c r="CE27" s="17">
        <v>3869.33</v>
      </c>
      <c r="CF27" s="17">
        <v>3869.33</v>
      </c>
      <c r="CG27" s="17">
        <v>3869.33</v>
      </c>
      <c r="CH27" s="17">
        <v>3869.33</v>
      </c>
      <c r="CI27" s="17">
        <v>3869.33</v>
      </c>
      <c r="CJ27" s="17">
        <v>3869.33</v>
      </c>
      <c r="CK27" s="17">
        <v>3869.33</v>
      </c>
      <c r="CL27" s="17">
        <v>3869.33</v>
      </c>
      <c r="CM27" s="17">
        <v>3869.33</v>
      </c>
      <c r="CN27" s="17">
        <v>3869.33</v>
      </c>
      <c r="CO27" s="17">
        <v>3869.33</v>
      </c>
      <c r="CP27" s="17">
        <v>3869.33</v>
      </c>
      <c r="CQ27" s="17">
        <v>3869.33</v>
      </c>
      <c r="CR27" s="17">
        <v>3869.33</v>
      </c>
      <c r="CS27" s="17">
        <v>3869.33</v>
      </c>
      <c r="CT27" s="17">
        <v>3869.33</v>
      </c>
      <c r="CU27" s="17">
        <v>3869.33</v>
      </c>
      <c r="CV27" s="17">
        <v>3869.33</v>
      </c>
      <c r="CW27" s="17">
        <v>3869.33</v>
      </c>
      <c r="CX27" s="17">
        <v>3869.33</v>
      </c>
      <c r="CY27" s="17">
        <v>3869.33</v>
      </c>
      <c r="CZ27" s="17">
        <v>3869.33</v>
      </c>
      <c r="DA27" s="17">
        <v>3869.33</v>
      </c>
      <c r="DB27" s="17">
        <v>3869.33</v>
      </c>
      <c r="DC27" s="17">
        <v>3869.33</v>
      </c>
      <c r="DD27" s="17">
        <v>3869.33</v>
      </c>
      <c r="DE27" s="17">
        <v>3869.33</v>
      </c>
      <c r="DF27" s="17">
        <v>3869.33</v>
      </c>
      <c r="DG27" s="17">
        <v>3869.33</v>
      </c>
      <c r="DH27" s="17">
        <v>3869.33</v>
      </c>
      <c r="DI27" s="17">
        <v>3869.33</v>
      </c>
      <c r="DJ27" s="17">
        <v>3869.33</v>
      </c>
      <c r="DK27" s="17">
        <v>3869.33</v>
      </c>
      <c r="DL27" s="17">
        <v>3869.33</v>
      </c>
      <c r="DM27" s="17">
        <v>3869.33</v>
      </c>
      <c r="DN27" s="17">
        <v>3869.33</v>
      </c>
      <c r="DO27" s="17">
        <v>3869.33</v>
      </c>
      <c r="DP27" s="17">
        <v>3869.33</v>
      </c>
      <c r="DQ27" s="17">
        <v>3869.33</v>
      </c>
      <c r="DR27" s="17">
        <v>3869.33</v>
      </c>
      <c r="DS27" s="17">
        <v>3869.33</v>
      </c>
      <c r="DT27" s="17">
        <v>3869.33</v>
      </c>
      <c r="DU27" s="17">
        <v>3869.33</v>
      </c>
      <c r="DV27" s="17">
        <v>3869.33</v>
      </c>
      <c r="DW27" s="17">
        <v>3869.33</v>
      </c>
      <c r="DX27" s="17">
        <v>3869.33</v>
      </c>
      <c r="DY27" s="17">
        <v>3869.33</v>
      </c>
      <c r="DZ27" s="17">
        <v>3869.33</v>
      </c>
      <c r="EA27" s="17">
        <v>3869.33</v>
      </c>
      <c r="EB27" s="17">
        <v>3869.33</v>
      </c>
      <c r="EC27" s="17">
        <v>3869.33</v>
      </c>
      <c r="ED27" s="17">
        <v>3869.33</v>
      </c>
      <c r="EE27" s="17">
        <v>3869.33</v>
      </c>
      <c r="EF27" s="17">
        <v>3869.33</v>
      </c>
      <c r="EG27" s="17">
        <v>3869.33</v>
      </c>
      <c r="EH27" s="17">
        <v>3869.33</v>
      </c>
      <c r="EI27" s="17">
        <v>3869.33</v>
      </c>
      <c r="EJ27" s="17">
        <v>3869.33</v>
      </c>
      <c r="EK27" s="17">
        <v>3869.33</v>
      </c>
      <c r="EL27" s="17">
        <v>3869.33</v>
      </c>
      <c r="EM27" s="17">
        <v>3869.33</v>
      </c>
      <c r="EN27" s="17">
        <v>3869.33</v>
      </c>
      <c r="EO27" s="17">
        <v>3869.33</v>
      </c>
      <c r="EP27" s="14">
        <v>0</v>
      </c>
      <c r="EQ27" s="14">
        <v>0</v>
      </c>
      <c r="ER27" s="14">
        <v>0</v>
      </c>
      <c r="ES27" s="14">
        <v>0</v>
      </c>
      <c r="ET27" s="14">
        <v>0</v>
      </c>
      <c r="EU27" s="14">
        <v>0</v>
      </c>
      <c r="EV27" s="14">
        <v>0</v>
      </c>
      <c r="EW27" s="14">
        <v>0</v>
      </c>
      <c r="EX27" s="14">
        <v>0</v>
      </c>
      <c r="EY27" s="14">
        <v>0</v>
      </c>
      <c r="EZ27" s="14">
        <v>0</v>
      </c>
      <c r="FA27" s="14">
        <v>0</v>
      </c>
      <c r="FB27" s="14">
        <v>0</v>
      </c>
      <c r="FC27" s="14">
        <v>0</v>
      </c>
      <c r="FD27" s="14">
        <v>0</v>
      </c>
      <c r="FE27" s="14">
        <v>0</v>
      </c>
      <c r="FF27" s="14">
        <v>0</v>
      </c>
      <c r="FG27" s="14">
        <v>0</v>
      </c>
      <c r="FH27" s="14">
        <v>0</v>
      </c>
      <c r="FI27" s="14">
        <v>0</v>
      </c>
      <c r="FJ27" s="14">
        <v>0</v>
      </c>
      <c r="FK27" s="14">
        <v>0</v>
      </c>
      <c r="FL27" s="14">
        <v>0</v>
      </c>
      <c r="FM27" s="14">
        <v>0</v>
      </c>
      <c r="FN27" s="14">
        <v>0</v>
      </c>
      <c r="FO27" s="14">
        <v>0</v>
      </c>
      <c r="FP27" s="14">
        <v>0</v>
      </c>
      <c r="FQ27" s="14">
        <v>0</v>
      </c>
      <c r="FR27" s="14">
        <v>0</v>
      </c>
      <c r="FS27" s="14">
        <v>0</v>
      </c>
      <c r="FT27" s="14">
        <v>0</v>
      </c>
      <c r="FU27" s="14">
        <v>0</v>
      </c>
      <c r="FV27" s="14">
        <v>0</v>
      </c>
      <c r="FW27" s="14">
        <v>0</v>
      </c>
      <c r="FX27" s="14">
        <v>0</v>
      </c>
      <c r="FY27" s="14">
        <v>0</v>
      </c>
      <c r="FZ27" s="14">
        <v>0</v>
      </c>
      <c r="GA27" s="14">
        <v>0</v>
      </c>
      <c r="GB27" s="14">
        <v>0</v>
      </c>
      <c r="GC27" s="14">
        <v>0</v>
      </c>
      <c r="GD27" s="14">
        <v>0</v>
      </c>
      <c r="GE27" s="14">
        <v>0</v>
      </c>
      <c r="GF27" s="14">
        <v>0</v>
      </c>
      <c r="GG27" s="14">
        <v>0</v>
      </c>
      <c r="GH27" s="14">
        <v>0</v>
      </c>
      <c r="GI27" s="14">
        <v>0</v>
      </c>
      <c r="GJ27" s="14">
        <v>135682</v>
      </c>
      <c r="GK27" s="13"/>
    </row>
    <row r="28" spans="1:193" x14ac:dyDescent="0.3">
      <c r="A28" s="14">
        <v>135617</v>
      </c>
      <c r="B28" s="14">
        <f>VLOOKUP(A28,'[9]Fluxo por Unidade'!$G:$H,2,0)</f>
        <v>6400</v>
      </c>
      <c r="C28" s="14" t="s">
        <v>241</v>
      </c>
      <c r="D28" s="14" t="s">
        <v>242</v>
      </c>
      <c r="E28" s="15">
        <v>0.1003</v>
      </c>
      <c r="F28" s="14" t="s">
        <v>165</v>
      </c>
      <c r="G28" s="14" t="s">
        <v>166</v>
      </c>
      <c r="H28" s="14" t="str">
        <f>VLOOKUP(B28,Elegibilidade!A:I,9,0)</f>
        <v>Elegível</v>
      </c>
      <c r="I28" s="16">
        <v>150</v>
      </c>
      <c r="J28" s="17">
        <f>SUMIFS(Inadimplência!Q:Q,Inadimplência!A:A,FluxoFuturo!B28)</f>
        <v>0</v>
      </c>
      <c r="K28" s="17">
        <f t="shared" si="4"/>
        <v>302637.6896525803</v>
      </c>
      <c r="L28" s="17">
        <f t="shared" si="0"/>
        <v>302637.6896525803</v>
      </c>
      <c r="M28" s="14" t="s">
        <v>168</v>
      </c>
      <c r="N28" s="17">
        <v>302637.6896525803</v>
      </c>
      <c r="O28" s="17">
        <f t="shared" si="1"/>
        <v>277143.58117936197</v>
      </c>
      <c r="P28" s="17">
        <f>Vendas!$J$2</f>
        <v>886.38148057613409</v>
      </c>
      <c r="Q28" s="116">
        <f>VLOOKUP(B28,Vendas!A:F,6,0)</f>
        <v>407.38</v>
      </c>
      <c r="R28" s="17">
        <f t="shared" si="2"/>
        <v>361094.08755710552</v>
      </c>
      <c r="S28" s="18">
        <f t="shared" si="3"/>
        <v>0.76751071460158671</v>
      </c>
      <c r="T28" s="17">
        <v>3471.79</v>
      </c>
      <c r="U28" s="17">
        <v>3471.79</v>
      </c>
      <c r="V28" s="17">
        <v>3471.79</v>
      </c>
      <c r="W28" s="17">
        <v>3471.79</v>
      </c>
      <c r="X28" s="17">
        <v>3471.79</v>
      </c>
      <c r="Y28" s="17">
        <v>3471.79</v>
      </c>
      <c r="Z28" s="17">
        <v>3471.79</v>
      </c>
      <c r="AA28" s="17">
        <v>3471.79</v>
      </c>
      <c r="AB28" s="17">
        <v>3471.79</v>
      </c>
      <c r="AC28" s="17">
        <v>3471.79</v>
      </c>
      <c r="AD28" s="17">
        <v>3471.79</v>
      </c>
      <c r="AE28" s="17">
        <v>3471.79</v>
      </c>
      <c r="AF28" s="17">
        <v>3471.79</v>
      </c>
      <c r="AG28" s="17">
        <v>3471.79</v>
      </c>
      <c r="AH28" s="17">
        <v>3471.79</v>
      </c>
      <c r="AI28" s="17">
        <v>3471.79</v>
      </c>
      <c r="AJ28" s="17">
        <v>3471.79</v>
      </c>
      <c r="AK28" s="17">
        <v>3471.79</v>
      </c>
      <c r="AL28" s="17">
        <v>3471.79</v>
      </c>
      <c r="AM28" s="17">
        <v>3471.79</v>
      </c>
      <c r="AN28" s="17">
        <v>3471.79</v>
      </c>
      <c r="AO28" s="17">
        <v>3471.79</v>
      </c>
      <c r="AP28" s="17">
        <v>3471.79</v>
      </c>
      <c r="AQ28" s="17">
        <v>3471.79</v>
      </c>
      <c r="AR28" s="17">
        <v>3471.79</v>
      </c>
      <c r="AS28" s="17">
        <v>3471.79</v>
      </c>
      <c r="AT28" s="17">
        <v>3471.79</v>
      </c>
      <c r="AU28" s="17">
        <v>3471.79</v>
      </c>
      <c r="AV28" s="17">
        <v>3471.79</v>
      </c>
      <c r="AW28" s="17">
        <v>3471.79</v>
      </c>
      <c r="AX28" s="17">
        <v>3471.79</v>
      </c>
      <c r="AY28" s="17">
        <v>3471.79</v>
      </c>
      <c r="AZ28" s="17">
        <v>3471.79</v>
      </c>
      <c r="BA28" s="17">
        <v>3471.79</v>
      </c>
      <c r="BB28" s="17">
        <v>3471.79</v>
      </c>
      <c r="BC28" s="17">
        <v>3471.79</v>
      </c>
      <c r="BD28" s="17">
        <v>3471.79</v>
      </c>
      <c r="BE28" s="17">
        <v>3471.79</v>
      </c>
      <c r="BF28" s="17">
        <v>3471.79</v>
      </c>
      <c r="BG28" s="17">
        <v>3471.79</v>
      </c>
      <c r="BH28" s="17">
        <v>3471.79</v>
      </c>
      <c r="BI28" s="17">
        <v>3471.79</v>
      </c>
      <c r="BJ28" s="17">
        <v>3471.79</v>
      </c>
      <c r="BK28" s="17">
        <v>3471.79</v>
      </c>
      <c r="BL28" s="17">
        <v>3471.79</v>
      </c>
      <c r="BM28" s="17">
        <v>3471.79</v>
      </c>
      <c r="BN28" s="17">
        <v>3471.79</v>
      </c>
      <c r="BO28" s="17">
        <v>3471.79</v>
      </c>
      <c r="BP28" s="17">
        <v>3471.79</v>
      </c>
      <c r="BQ28" s="17">
        <v>3471.79</v>
      </c>
      <c r="BR28" s="17">
        <v>3471.79</v>
      </c>
      <c r="BS28" s="17">
        <v>3471.79</v>
      </c>
      <c r="BT28" s="17">
        <v>3471.79</v>
      </c>
      <c r="BU28" s="17">
        <v>3471.79</v>
      </c>
      <c r="BV28" s="17">
        <v>3471.79</v>
      </c>
      <c r="BW28" s="17">
        <v>3471.79</v>
      </c>
      <c r="BX28" s="17">
        <v>3471.79</v>
      </c>
      <c r="BY28" s="17">
        <v>3471.79</v>
      </c>
      <c r="BZ28" s="17">
        <v>3471.79</v>
      </c>
      <c r="CA28" s="17">
        <v>3471.79</v>
      </c>
      <c r="CB28" s="17">
        <v>3471.79</v>
      </c>
      <c r="CC28" s="17">
        <v>3471.79</v>
      </c>
      <c r="CD28" s="17">
        <v>3471.79</v>
      </c>
      <c r="CE28" s="17">
        <v>3471.79</v>
      </c>
      <c r="CF28" s="17">
        <v>3471.79</v>
      </c>
      <c r="CG28" s="17">
        <v>3471.79</v>
      </c>
      <c r="CH28" s="17">
        <v>3471.79</v>
      </c>
      <c r="CI28" s="17">
        <v>3471.79</v>
      </c>
      <c r="CJ28" s="17">
        <v>3471.79</v>
      </c>
      <c r="CK28" s="17">
        <v>3471.79</v>
      </c>
      <c r="CL28" s="17">
        <v>3471.79</v>
      </c>
      <c r="CM28" s="17">
        <v>3471.79</v>
      </c>
      <c r="CN28" s="17">
        <v>3471.79</v>
      </c>
      <c r="CO28" s="17">
        <v>3471.79</v>
      </c>
      <c r="CP28" s="17">
        <v>3471.79</v>
      </c>
      <c r="CQ28" s="17">
        <v>3471.79</v>
      </c>
      <c r="CR28" s="17">
        <v>3471.79</v>
      </c>
      <c r="CS28" s="17">
        <v>3471.79</v>
      </c>
      <c r="CT28" s="17">
        <v>3471.79</v>
      </c>
      <c r="CU28" s="17">
        <v>3471.79</v>
      </c>
      <c r="CV28" s="17">
        <v>3471.79</v>
      </c>
      <c r="CW28" s="17">
        <v>3471.79</v>
      </c>
      <c r="CX28" s="17">
        <v>3471.79</v>
      </c>
      <c r="CY28" s="17">
        <v>3471.79</v>
      </c>
      <c r="CZ28" s="17">
        <v>3471.79</v>
      </c>
      <c r="DA28" s="17">
        <v>3471.79</v>
      </c>
      <c r="DB28" s="17">
        <v>3471.79</v>
      </c>
      <c r="DC28" s="17">
        <v>3471.79</v>
      </c>
      <c r="DD28" s="17">
        <v>3471.79</v>
      </c>
      <c r="DE28" s="17">
        <v>3471.79</v>
      </c>
      <c r="DF28" s="17">
        <v>3471.79</v>
      </c>
      <c r="DG28" s="17">
        <v>3471.79</v>
      </c>
      <c r="DH28" s="17">
        <v>3471.79</v>
      </c>
      <c r="DI28" s="17">
        <v>3471.79</v>
      </c>
      <c r="DJ28" s="17">
        <v>3471.79</v>
      </c>
      <c r="DK28" s="17">
        <v>3471.79</v>
      </c>
      <c r="DL28" s="17">
        <v>3471.79</v>
      </c>
      <c r="DM28" s="17">
        <v>3471.79</v>
      </c>
      <c r="DN28" s="17">
        <v>3471.79</v>
      </c>
      <c r="DO28" s="17">
        <v>3471.79</v>
      </c>
      <c r="DP28" s="17">
        <v>3471.79</v>
      </c>
      <c r="DQ28" s="17">
        <v>3471.79</v>
      </c>
      <c r="DR28" s="17">
        <v>3471.79</v>
      </c>
      <c r="DS28" s="17">
        <v>3471.79</v>
      </c>
      <c r="DT28" s="17">
        <v>3471.79</v>
      </c>
      <c r="DU28" s="17">
        <v>3471.79</v>
      </c>
      <c r="DV28" s="17">
        <v>3471.79</v>
      </c>
      <c r="DW28" s="17">
        <v>3471.79</v>
      </c>
      <c r="DX28" s="17">
        <v>3471.79</v>
      </c>
      <c r="DY28" s="17">
        <v>3471.79</v>
      </c>
      <c r="DZ28" s="17">
        <v>3471.79</v>
      </c>
      <c r="EA28" s="17">
        <v>3471.79</v>
      </c>
      <c r="EB28" s="17">
        <v>3471.79</v>
      </c>
      <c r="EC28" s="17">
        <v>3471.79</v>
      </c>
      <c r="ED28" s="17">
        <v>3471.79</v>
      </c>
      <c r="EE28" s="17">
        <v>3471.79</v>
      </c>
      <c r="EF28" s="17">
        <v>3471.79</v>
      </c>
      <c r="EG28" s="17">
        <v>3471.79</v>
      </c>
      <c r="EH28" s="17">
        <v>3471.79</v>
      </c>
      <c r="EI28" s="17">
        <v>3471.79</v>
      </c>
      <c r="EJ28" s="17">
        <v>3471.79</v>
      </c>
      <c r="EK28" s="17">
        <v>3471.79</v>
      </c>
      <c r="EL28" s="17">
        <v>3471.79</v>
      </c>
      <c r="EM28" s="17">
        <v>3471.79</v>
      </c>
      <c r="EN28" s="17">
        <v>3471.79</v>
      </c>
      <c r="EO28" s="17">
        <v>3471.79</v>
      </c>
      <c r="EP28" s="17">
        <v>3471.79</v>
      </c>
      <c r="EQ28" s="17">
        <v>3471.79</v>
      </c>
      <c r="ER28" s="17">
        <v>3471.79</v>
      </c>
      <c r="ES28" s="17">
        <v>3471.79</v>
      </c>
      <c r="ET28" s="17">
        <v>3471.79</v>
      </c>
      <c r="EU28" s="17">
        <v>3471.79</v>
      </c>
      <c r="EV28" s="17">
        <v>3471.79</v>
      </c>
      <c r="EW28" s="17">
        <v>3471.79</v>
      </c>
      <c r="EX28" s="17">
        <v>3471.79</v>
      </c>
      <c r="EY28" s="17">
        <v>3471.79</v>
      </c>
      <c r="EZ28" s="17">
        <v>3471.79</v>
      </c>
      <c r="FA28" s="17">
        <v>3471.79</v>
      </c>
      <c r="FB28" s="17">
        <v>3471.79</v>
      </c>
      <c r="FC28" s="17">
        <v>3471.79</v>
      </c>
      <c r="FD28" s="17">
        <v>3471.79</v>
      </c>
      <c r="FE28" s="17">
        <v>3471.79</v>
      </c>
      <c r="FF28" s="17">
        <v>3471.79</v>
      </c>
      <c r="FG28" s="17">
        <v>3471.79</v>
      </c>
      <c r="FH28" s="17">
        <v>3471.79</v>
      </c>
      <c r="FI28" s="17">
        <v>3471.79</v>
      </c>
      <c r="FJ28" s="17">
        <v>3471.79</v>
      </c>
      <c r="FK28" s="17">
        <v>3471.79</v>
      </c>
      <c r="FL28" s="17">
        <v>3471.79</v>
      </c>
      <c r="FM28" s="17">
        <v>3471.45</v>
      </c>
      <c r="FN28" s="14">
        <v>0</v>
      </c>
      <c r="FO28" s="14">
        <v>0</v>
      </c>
      <c r="FP28" s="14">
        <v>0</v>
      </c>
      <c r="FQ28" s="14">
        <v>0</v>
      </c>
      <c r="FR28" s="14">
        <v>0</v>
      </c>
      <c r="FS28" s="14">
        <v>0</v>
      </c>
      <c r="FT28" s="14">
        <v>0</v>
      </c>
      <c r="FU28" s="14">
        <v>0</v>
      </c>
      <c r="FV28" s="14">
        <v>0</v>
      </c>
      <c r="FW28" s="14">
        <v>0</v>
      </c>
      <c r="FX28" s="14">
        <v>0</v>
      </c>
      <c r="FY28" s="14">
        <v>0</v>
      </c>
      <c r="FZ28" s="14">
        <v>0</v>
      </c>
      <c r="GA28" s="14">
        <v>0</v>
      </c>
      <c r="GB28" s="14">
        <v>0</v>
      </c>
      <c r="GC28" s="14">
        <v>0</v>
      </c>
      <c r="GD28" s="14">
        <v>0</v>
      </c>
      <c r="GE28" s="14">
        <v>0</v>
      </c>
      <c r="GF28" s="14">
        <v>0</v>
      </c>
      <c r="GG28" s="14">
        <v>0</v>
      </c>
      <c r="GH28" s="14">
        <v>0</v>
      </c>
      <c r="GI28" s="14">
        <v>0</v>
      </c>
      <c r="GJ28" s="14">
        <v>135617</v>
      </c>
      <c r="GK28" s="13"/>
    </row>
    <row r="29" spans="1:193" x14ac:dyDescent="0.3">
      <c r="A29" s="14">
        <v>135636</v>
      </c>
      <c r="B29" s="14">
        <f>VLOOKUP(A29,'[9]Fluxo por Unidade'!$G:$H,2,0)</f>
        <v>6437</v>
      </c>
      <c r="C29" s="14" t="s">
        <v>279</v>
      </c>
      <c r="D29" s="14" t="s">
        <v>280</v>
      </c>
      <c r="E29" s="15">
        <v>0.1003</v>
      </c>
      <c r="F29" s="14" t="s">
        <v>165</v>
      </c>
      <c r="G29" s="14" t="s">
        <v>166</v>
      </c>
      <c r="H29" s="14" t="str">
        <f>VLOOKUP(B29,Elegibilidade!A:I,9,0)</f>
        <v>Elegível</v>
      </c>
      <c r="I29" s="16">
        <v>154</v>
      </c>
      <c r="J29" s="17">
        <f>SUMIFS(Inadimplência!Q:Q,Inadimplência!A:A,FluxoFuturo!B29)</f>
        <v>0</v>
      </c>
      <c r="K29" s="17">
        <f t="shared" si="4"/>
        <v>301254.00916138932</v>
      </c>
      <c r="L29" s="17">
        <f t="shared" si="0"/>
        <v>301254.00916138932</v>
      </c>
      <c r="M29" s="14" t="s">
        <v>168</v>
      </c>
      <c r="N29" s="17">
        <v>301254.00916138932</v>
      </c>
      <c r="O29" s="17">
        <f t="shared" si="1"/>
        <v>275401.88892188779</v>
      </c>
      <c r="P29" s="17">
        <f>Vendas!$J$2</f>
        <v>886.38148057613409</v>
      </c>
      <c r="Q29" s="116">
        <f>VLOOKUP(B29,Vendas!A:F,6,0)</f>
        <v>360</v>
      </c>
      <c r="R29" s="17">
        <f t="shared" si="2"/>
        <v>319097.33300740825</v>
      </c>
      <c r="S29" s="18">
        <f t="shared" si="3"/>
        <v>0.86306546759979963</v>
      </c>
      <c r="T29" s="17">
        <v>3409.5</v>
      </c>
      <c r="U29" s="17">
        <v>3409.5</v>
      </c>
      <c r="V29" s="17">
        <v>3409.5</v>
      </c>
      <c r="W29" s="17">
        <v>3409.5</v>
      </c>
      <c r="X29" s="17">
        <v>3409.5</v>
      </c>
      <c r="Y29" s="17">
        <v>3409.5</v>
      </c>
      <c r="Z29" s="17">
        <v>3409.5</v>
      </c>
      <c r="AA29" s="17">
        <v>3409.5</v>
      </c>
      <c r="AB29" s="17">
        <v>3409.5</v>
      </c>
      <c r="AC29" s="17">
        <v>3409.5</v>
      </c>
      <c r="AD29" s="17">
        <v>3409.5</v>
      </c>
      <c r="AE29" s="17">
        <v>3409.5</v>
      </c>
      <c r="AF29" s="17">
        <v>3409.5</v>
      </c>
      <c r="AG29" s="17">
        <v>3409.5</v>
      </c>
      <c r="AH29" s="17">
        <v>3409.5</v>
      </c>
      <c r="AI29" s="17">
        <v>3409.5</v>
      </c>
      <c r="AJ29" s="17">
        <v>3409.5</v>
      </c>
      <c r="AK29" s="17">
        <v>3409.5</v>
      </c>
      <c r="AL29" s="17">
        <v>3409.5</v>
      </c>
      <c r="AM29" s="17">
        <v>3409.5</v>
      </c>
      <c r="AN29" s="17">
        <v>3409.5</v>
      </c>
      <c r="AO29" s="17">
        <v>3409.5</v>
      </c>
      <c r="AP29" s="17">
        <v>3409.5</v>
      </c>
      <c r="AQ29" s="17">
        <v>3409.5</v>
      </c>
      <c r="AR29" s="17">
        <v>3409.5</v>
      </c>
      <c r="AS29" s="17">
        <v>3409.5</v>
      </c>
      <c r="AT29" s="17">
        <v>3409.5</v>
      </c>
      <c r="AU29" s="17">
        <v>3409.5</v>
      </c>
      <c r="AV29" s="17">
        <v>3409.5</v>
      </c>
      <c r="AW29" s="17">
        <v>3409.5</v>
      </c>
      <c r="AX29" s="17">
        <v>3409.5</v>
      </c>
      <c r="AY29" s="17">
        <v>3409.5</v>
      </c>
      <c r="AZ29" s="17">
        <v>3409.5</v>
      </c>
      <c r="BA29" s="17">
        <v>3409.5</v>
      </c>
      <c r="BB29" s="17">
        <v>3409.5</v>
      </c>
      <c r="BC29" s="17">
        <v>3409.5</v>
      </c>
      <c r="BD29" s="17">
        <v>3409.5</v>
      </c>
      <c r="BE29" s="17">
        <v>3409.5</v>
      </c>
      <c r="BF29" s="17">
        <v>3409.5</v>
      </c>
      <c r="BG29" s="17">
        <v>3409.5</v>
      </c>
      <c r="BH29" s="17">
        <v>3409.5</v>
      </c>
      <c r="BI29" s="17">
        <v>3409.5</v>
      </c>
      <c r="BJ29" s="17">
        <v>3409.5</v>
      </c>
      <c r="BK29" s="17">
        <v>3409.5</v>
      </c>
      <c r="BL29" s="17">
        <v>3409.5</v>
      </c>
      <c r="BM29" s="17">
        <v>3409.5</v>
      </c>
      <c r="BN29" s="17">
        <v>3409.5</v>
      </c>
      <c r="BO29" s="17">
        <v>3409.5</v>
      </c>
      <c r="BP29" s="17">
        <v>3409.5</v>
      </c>
      <c r="BQ29" s="17">
        <v>3409.5</v>
      </c>
      <c r="BR29" s="17">
        <v>3409.5</v>
      </c>
      <c r="BS29" s="17">
        <v>3409.5</v>
      </c>
      <c r="BT29" s="17">
        <v>3409.5</v>
      </c>
      <c r="BU29" s="17">
        <v>3409.5</v>
      </c>
      <c r="BV29" s="17">
        <v>3409.5</v>
      </c>
      <c r="BW29" s="17">
        <v>3409.5</v>
      </c>
      <c r="BX29" s="17">
        <v>3409.5</v>
      </c>
      <c r="BY29" s="17">
        <v>3409.5</v>
      </c>
      <c r="BZ29" s="17">
        <v>3409.5</v>
      </c>
      <c r="CA29" s="17">
        <v>3409.5</v>
      </c>
      <c r="CB29" s="17">
        <v>3409.5</v>
      </c>
      <c r="CC29" s="17">
        <v>3409.5</v>
      </c>
      <c r="CD29" s="17">
        <v>3409.5</v>
      </c>
      <c r="CE29" s="17">
        <v>3409.5</v>
      </c>
      <c r="CF29" s="17">
        <v>3409.5</v>
      </c>
      <c r="CG29" s="17">
        <v>3409.5</v>
      </c>
      <c r="CH29" s="17">
        <v>3409.5</v>
      </c>
      <c r="CI29" s="17">
        <v>3409.5</v>
      </c>
      <c r="CJ29" s="17">
        <v>3409.5</v>
      </c>
      <c r="CK29" s="17">
        <v>3409.5</v>
      </c>
      <c r="CL29" s="17">
        <v>3409.5</v>
      </c>
      <c r="CM29" s="17">
        <v>3409.5</v>
      </c>
      <c r="CN29" s="17">
        <v>3409.5</v>
      </c>
      <c r="CO29" s="17">
        <v>3409.5</v>
      </c>
      <c r="CP29" s="17">
        <v>3409.5</v>
      </c>
      <c r="CQ29" s="17">
        <v>3409.5</v>
      </c>
      <c r="CR29" s="17">
        <v>3409.5</v>
      </c>
      <c r="CS29" s="17">
        <v>3409.5</v>
      </c>
      <c r="CT29" s="17">
        <v>3409.5</v>
      </c>
      <c r="CU29" s="17">
        <v>3409.5</v>
      </c>
      <c r="CV29" s="17">
        <v>3409.5</v>
      </c>
      <c r="CW29" s="17">
        <v>3409.5</v>
      </c>
      <c r="CX29" s="17">
        <v>3409.5</v>
      </c>
      <c r="CY29" s="17">
        <v>3409.5</v>
      </c>
      <c r="CZ29" s="17">
        <v>3409.5</v>
      </c>
      <c r="DA29" s="17">
        <v>3409.5</v>
      </c>
      <c r="DB29" s="17">
        <v>3409.5</v>
      </c>
      <c r="DC29" s="17">
        <v>3409.5</v>
      </c>
      <c r="DD29" s="17">
        <v>3409.5</v>
      </c>
      <c r="DE29" s="17">
        <v>3409.5</v>
      </c>
      <c r="DF29" s="17">
        <v>3409.5</v>
      </c>
      <c r="DG29" s="17">
        <v>3409.5</v>
      </c>
      <c r="DH29" s="17">
        <v>3409.5</v>
      </c>
      <c r="DI29" s="17">
        <v>3409.5</v>
      </c>
      <c r="DJ29" s="17">
        <v>3409.5</v>
      </c>
      <c r="DK29" s="17">
        <v>3409.5</v>
      </c>
      <c r="DL29" s="17">
        <v>3409.5</v>
      </c>
      <c r="DM29" s="17">
        <v>3409.5</v>
      </c>
      <c r="DN29" s="17">
        <v>3409.5</v>
      </c>
      <c r="DO29" s="17">
        <v>3409.5</v>
      </c>
      <c r="DP29" s="17">
        <v>3409.5</v>
      </c>
      <c r="DQ29" s="17">
        <v>3409.5</v>
      </c>
      <c r="DR29" s="17">
        <v>3409.5</v>
      </c>
      <c r="DS29" s="17">
        <v>3409.5</v>
      </c>
      <c r="DT29" s="17">
        <v>3409.5</v>
      </c>
      <c r="DU29" s="17">
        <v>3409.5</v>
      </c>
      <c r="DV29" s="17">
        <v>3409.5</v>
      </c>
      <c r="DW29" s="17">
        <v>3409.5</v>
      </c>
      <c r="DX29" s="17">
        <v>3409.5</v>
      </c>
      <c r="DY29" s="17">
        <v>3409.5</v>
      </c>
      <c r="DZ29" s="17">
        <v>3409.5</v>
      </c>
      <c r="EA29" s="17">
        <v>3409.5</v>
      </c>
      <c r="EB29" s="17">
        <v>3409.5</v>
      </c>
      <c r="EC29" s="17">
        <v>3409.5</v>
      </c>
      <c r="ED29" s="17">
        <v>3409.5</v>
      </c>
      <c r="EE29" s="17">
        <v>3409.5</v>
      </c>
      <c r="EF29" s="17">
        <v>3409.5</v>
      </c>
      <c r="EG29" s="17">
        <v>3409.5</v>
      </c>
      <c r="EH29" s="17">
        <v>3409.5</v>
      </c>
      <c r="EI29" s="17">
        <v>3409.5</v>
      </c>
      <c r="EJ29" s="17">
        <v>3409.5</v>
      </c>
      <c r="EK29" s="17">
        <v>3409.5</v>
      </c>
      <c r="EL29" s="17">
        <v>3409.5</v>
      </c>
      <c r="EM29" s="17">
        <v>3409.5</v>
      </c>
      <c r="EN29" s="17">
        <v>3409.5</v>
      </c>
      <c r="EO29" s="17">
        <v>3409.5</v>
      </c>
      <c r="EP29" s="17">
        <v>3409.5</v>
      </c>
      <c r="EQ29" s="17">
        <v>3409.5</v>
      </c>
      <c r="ER29" s="17">
        <v>3409.5</v>
      </c>
      <c r="ES29" s="17">
        <v>3409.5</v>
      </c>
      <c r="ET29" s="17">
        <v>3409.5</v>
      </c>
      <c r="EU29" s="17">
        <v>3409.5</v>
      </c>
      <c r="EV29" s="17">
        <v>3409.5</v>
      </c>
      <c r="EW29" s="17">
        <v>3409.5</v>
      </c>
      <c r="EX29" s="17">
        <v>3409.5</v>
      </c>
      <c r="EY29" s="17">
        <v>3409.5</v>
      </c>
      <c r="EZ29" s="17">
        <v>3409.5</v>
      </c>
      <c r="FA29" s="17">
        <v>3409.5</v>
      </c>
      <c r="FB29" s="17">
        <v>3409.5</v>
      </c>
      <c r="FC29" s="17">
        <v>3409.5</v>
      </c>
      <c r="FD29" s="17">
        <v>3409.5</v>
      </c>
      <c r="FE29" s="17">
        <v>3409.5</v>
      </c>
      <c r="FF29" s="17">
        <v>3409.5</v>
      </c>
      <c r="FG29" s="17">
        <v>3409.5</v>
      </c>
      <c r="FH29" s="17">
        <v>3409.5</v>
      </c>
      <c r="FI29" s="17">
        <v>3409.5</v>
      </c>
      <c r="FJ29" s="17">
        <v>3409.5</v>
      </c>
      <c r="FK29" s="17">
        <v>3409.5</v>
      </c>
      <c r="FL29" s="17">
        <v>3409.5</v>
      </c>
      <c r="FM29" s="17">
        <v>3409.5</v>
      </c>
      <c r="FN29" s="17">
        <v>3409.5</v>
      </c>
      <c r="FO29" s="17">
        <v>3409.5</v>
      </c>
      <c r="FP29" s="17">
        <v>3409.5</v>
      </c>
      <c r="FQ29" s="17">
        <v>3409.39</v>
      </c>
      <c r="FR29" s="14">
        <v>0</v>
      </c>
      <c r="FS29" s="14">
        <v>0</v>
      </c>
      <c r="FT29" s="14">
        <v>0</v>
      </c>
      <c r="FU29" s="14">
        <v>0</v>
      </c>
      <c r="FV29" s="14">
        <v>0</v>
      </c>
      <c r="FW29" s="14">
        <v>0</v>
      </c>
      <c r="FX29" s="14">
        <v>0</v>
      </c>
      <c r="FY29" s="14">
        <v>0</v>
      </c>
      <c r="FZ29" s="14">
        <v>0</v>
      </c>
      <c r="GA29" s="14">
        <v>0</v>
      </c>
      <c r="GB29" s="14">
        <v>0</v>
      </c>
      <c r="GC29" s="14">
        <v>0</v>
      </c>
      <c r="GD29" s="14">
        <v>0</v>
      </c>
      <c r="GE29" s="14">
        <v>0</v>
      </c>
      <c r="GF29" s="14">
        <v>0</v>
      </c>
      <c r="GG29" s="14">
        <v>0</v>
      </c>
      <c r="GH29" s="14">
        <v>0</v>
      </c>
      <c r="GI29" s="14">
        <v>0</v>
      </c>
      <c r="GJ29" s="14">
        <v>135636</v>
      </c>
      <c r="GK29" s="13"/>
    </row>
    <row r="30" spans="1:193" x14ac:dyDescent="0.3">
      <c r="A30" s="14">
        <v>135625</v>
      </c>
      <c r="B30" s="14">
        <f>VLOOKUP(A30,'[9]Fluxo por Unidade'!$G:$H,2,0)</f>
        <v>6440</v>
      </c>
      <c r="C30" s="14" t="s">
        <v>281</v>
      </c>
      <c r="D30" s="14" t="s">
        <v>282</v>
      </c>
      <c r="E30" s="15">
        <v>0.1003</v>
      </c>
      <c r="F30" s="14" t="s">
        <v>165</v>
      </c>
      <c r="G30" s="14" t="s">
        <v>166</v>
      </c>
      <c r="H30" s="14" t="str">
        <f>VLOOKUP(B30,Elegibilidade!A:I,9,0)</f>
        <v>Elegível</v>
      </c>
      <c r="I30" s="16">
        <v>154</v>
      </c>
      <c r="J30" s="17">
        <f>SUMIFS(Inadimplência!Q:Q,Inadimplência!A:A,FluxoFuturo!B30)</f>
        <v>0</v>
      </c>
      <c r="K30" s="17">
        <f t="shared" si="4"/>
        <v>301254.00916138932</v>
      </c>
      <c r="L30" s="17">
        <f t="shared" si="0"/>
        <v>301254.00916138932</v>
      </c>
      <c r="M30" s="14" t="s">
        <v>168</v>
      </c>
      <c r="N30" s="17">
        <v>301254.00916138932</v>
      </c>
      <c r="O30" s="17">
        <f t="shared" si="1"/>
        <v>275401.88892188779</v>
      </c>
      <c r="P30" s="17">
        <f>Vendas!$J$2</f>
        <v>886.38148057613409</v>
      </c>
      <c r="Q30" s="116">
        <f>VLOOKUP(B30,Vendas!A:F,6,0)</f>
        <v>360</v>
      </c>
      <c r="R30" s="17">
        <f t="shared" si="2"/>
        <v>319097.33300740825</v>
      </c>
      <c r="S30" s="18">
        <f t="shared" si="3"/>
        <v>0.86306546759979963</v>
      </c>
      <c r="T30" s="17">
        <v>3409.5</v>
      </c>
      <c r="U30" s="17">
        <v>3409.5</v>
      </c>
      <c r="V30" s="17">
        <v>3409.5</v>
      </c>
      <c r="W30" s="17">
        <v>3409.5</v>
      </c>
      <c r="X30" s="17">
        <v>3409.5</v>
      </c>
      <c r="Y30" s="17">
        <v>3409.5</v>
      </c>
      <c r="Z30" s="17">
        <v>3409.5</v>
      </c>
      <c r="AA30" s="17">
        <v>3409.5</v>
      </c>
      <c r="AB30" s="17">
        <v>3409.5</v>
      </c>
      <c r="AC30" s="17">
        <v>3409.5</v>
      </c>
      <c r="AD30" s="17">
        <v>3409.5</v>
      </c>
      <c r="AE30" s="17">
        <v>3409.5</v>
      </c>
      <c r="AF30" s="17">
        <v>3409.5</v>
      </c>
      <c r="AG30" s="17">
        <v>3409.5</v>
      </c>
      <c r="AH30" s="17">
        <v>3409.5</v>
      </c>
      <c r="AI30" s="17">
        <v>3409.5</v>
      </c>
      <c r="AJ30" s="17">
        <v>3409.5</v>
      </c>
      <c r="AK30" s="17">
        <v>3409.5</v>
      </c>
      <c r="AL30" s="17">
        <v>3409.5</v>
      </c>
      <c r="AM30" s="17">
        <v>3409.5</v>
      </c>
      <c r="AN30" s="17">
        <v>3409.5</v>
      </c>
      <c r="AO30" s="17">
        <v>3409.5</v>
      </c>
      <c r="AP30" s="17">
        <v>3409.5</v>
      </c>
      <c r="AQ30" s="17">
        <v>3409.5</v>
      </c>
      <c r="AR30" s="17">
        <v>3409.5</v>
      </c>
      <c r="AS30" s="17">
        <v>3409.5</v>
      </c>
      <c r="AT30" s="17">
        <v>3409.5</v>
      </c>
      <c r="AU30" s="17">
        <v>3409.5</v>
      </c>
      <c r="AV30" s="17">
        <v>3409.5</v>
      </c>
      <c r="AW30" s="17">
        <v>3409.5</v>
      </c>
      <c r="AX30" s="17">
        <v>3409.5</v>
      </c>
      <c r="AY30" s="17">
        <v>3409.5</v>
      </c>
      <c r="AZ30" s="17">
        <v>3409.5</v>
      </c>
      <c r="BA30" s="17">
        <v>3409.5</v>
      </c>
      <c r="BB30" s="17">
        <v>3409.5</v>
      </c>
      <c r="BC30" s="17">
        <v>3409.5</v>
      </c>
      <c r="BD30" s="17">
        <v>3409.5</v>
      </c>
      <c r="BE30" s="17">
        <v>3409.5</v>
      </c>
      <c r="BF30" s="17">
        <v>3409.5</v>
      </c>
      <c r="BG30" s="17">
        <v>3409.5</v>
      </c>
      <c r="BH30" s="17">
        <v>3409.5</v>
      </c>
      <c r="BI30" s="17">
        <v>3409.5</v>
      </c>
      <c r="BJ30" s="17">
        <v>3409.5</v>
      </c>
      <c r="BK30" s="17">
        <v>3409.5</v>
      </c>
      <c r="BL30" s="17">
        <v>3409.5</v>
      </c>
      <c r="BM30" s="17">
        <v>3409.5</v>
      </c>
      <c r="BN30" s="17">
        <v>3409.5</v>
      </c>
      <c r="BO30" s="17">
        <v>3409.5</v>
      </c>
      <c r="BP30" s="17">
        <v>3409.5</v>
      </c>
      <c r="BQ30" s="17">
        <v>3409.5</v>
      </c>
      <c r="BR30" s="17">
        <v>3409.5</v>
      </c>
      <c r="BS30" s="17">
        <v>3409.5</v>
      </c>
      <c r="BT30" s="17">
        <v>3409.5</v>
      </c>
      <c r="BU30" s="17">
        <v>3409.5</v>
      </c>
      <c r="BV30" s="17">
        <v>3409.5</v>
      </c>
      <c r="BW30" s="17">
        <v>3409.5</v>
      </c>
      <c r="BX30" s="17">
        <v>3409.5</v>
      </c>
      <c r="BY30" s="17">
        <v>3409.5</v>
      </c>
      <c r="BZ30" s="17">
        <v>3409.5</v>
      </c>
      <c r="CA30" s="17">
        <v>3409.5</v>
      </c>
      <c r="CB30" s="17">
        <v>3409.5</v>
      </c>
      <c r="CC30" s="17">
        <v>3409.5</v>
      </c>
      <c r="CD30" s="17">
        <v>3409.5</v>
      </c>
      <c r="CE30" s="17">
        <v>3409.5</v>
      </c>
      <c r="CF30" s="17">
        <v>3409.5</v>
      </c>
      <c r="CG30" s="17">
        <v>3409.5</v>
      </c>
      <c r="CH30" s="17">
        <v>3409.5</v>
      </c>
      <c r="CI30" s="17">
        <v>3409.5</v>
      </c>
      <c r="CJ30" s="17">
        <v>3409.5</v>
      </c>
      <c r="CK30" s="17">
        <v>3409.5</v>
      </c>
      <c r="CL30" s="17">
        <v>3409.5</v>
      </c>
      <c r="CM30" s="17">
        <v>3409.5</v>
      </c>
      <c r="CN30" s="17">
        <v>3409.5</v>
      </c>
      <c r="CO30" s="17">
        <v>3409.5</v>
      </c>
      <c r="CP30" s="17">
        <v>3409.5</v>
      </c>
      <c r="CQ30" s="17">
        <v>3409.5</v>
      </c>
      <c r="CR30" s="17">
        <v>3409.5</v>
      </c>
      <c r="CS30" s="17">
        <v>3409.5</v>
      </c>
      <c r="CT30" s="17">
        <v>3409.5</v>
      </c>
      <c r="CU30" s="17">
        <v>3409.5</v>
      </c>
      <c r="CV30" s="17">
        <v>3409.5</v>
      </c>
      <c r="CW30" s="17">
        <v>3409.5</v>
      </c>
      <c r="CX30" s="17">
        <v>3409.5</v>
      </c>
      <c r="CY30" s="17">
        <v>3409.5</v>
      </c>
      <c r="CZ30" s="17">
        <v>3409.5</v>
      </c>
      <c r="DA30" s="17">
        <v>3409.5</v>
      </c>
      <c r="DB30" s="17">
        <v>3409.5</v>
      </c>
      <c r="DC30" s="17">
        <v>3409.5</v>
      </c>
      <c r="DD30" s="17">
        <v>3409.5</v>
      </c>
      <c r="DE30" s="17">
        <v>3409.5</v>
      </c>
      <c r="DF30" s="17">
        <v>3409.5</v>
      </c>
      <c r="DG30" s="17">
        <v>3409.5</v>
      </c>
      <c r="DH30" s="17">
        <v>3409.5</v>
      </c>
      <c r="DI30" s="17">
        <v>3409.5</v>
      </c>
      <c r="DJ30" s="17">
        <v>3409.5</v>
      </c>
      <c r="DK30" s="17">
        <v>3409.5</v>
      </c>
      <c r="DL30" s="17">
        <v>3409.5</v>
      </c>
      <c r="DM30" s="17">
        <v>3409.5</v>
      </c>
      <c r="DN30" s="17">
        <v>3409.5</v>
      </c>
      <c r="DO30" s="17">
        <v>3409.5</v>
      </c>
      <c r="DP30" s="17">
        <v>3409.5</v>
      </c>
      <c r="DQ30" s="17">
        <v>3409.5</v>
      </c>
      <c r="DR30" s="17">
        <v>3409.5</v>
      </c>
      <c r="DS30" s="17">
        <v>3409.5</v>
      </c>
      <c r="DT30" s="17">
        <v>3409.5</v>
      </c>
      <c r="DU30" s="17">
        <v>3409.5</v>
      </c>
      <c r="DV30" s="17">
        <v>3409.5</v>
      </c>
      <c r="DW30" s="17">
        <v>3409.5</v>
      </c>
      <c r="DX30" s="17">
        <v>3409.5</v>
      </c>
      <c r="DY30" s="17">
        <v>3409.5</v>
      </c>
      <c r="DZ30" s="17">
        <v>3409.5</v>
      </c>
      <c r="EA30" s="17">
        <v>3409.5</v>
      </c>
      <c r="EB30" s="17">
        <v>3409.5</v>
      </c>
      <c r="EC30" s="17">
        <v>3409.5</v>
      </c>
      <c r="ED30" s="17">
        <v>3409.5</v>
      </c>
      <c r="EE30" s="17">
        <v>3409.5</v>
      </c>
      <c r="EF30" s="17">
        <v>3409.5</v>
      </c>
      <c r="EG30" s="17">
        <v>3409.5</v>
      </c>
      <c r="EH30" s="17">
        <v>3409.5</v>
      </c>
      <c r="EI30" s="17">
        <v>3409.5</v>
      </c>
      <c r="EJ30" s="17">
        <v>3409.5</v>
      </c>
      <c r="EK30" s="17">
        <v>3409.5</v>
      </c>
      <c r="EL30" s="17">
        <v>3409.5</v>
      </c>
      <c r="EM30" s="17">
        <v>3409.5</v>
      </c>
      <c r="EN30" s="17">
        <v>3409.5</v>
      </c>
      <c r="EO30" s="17">
        <v>3409.5</v>
      </c>
      <c r="EP30" s="17">
        <v>3409.5</v>
      </c>
      <c r="EQ30" s="17">
        <v>3409.5</v>
      </c>
      <c r="ER30" s="17">
        <v>3409.5</v>
      </c>
      <c r="ES30" s="17">
        <v>3409.5</v>
      </c>
      <c r="ET30" s="17">
        <v>3409.5</v>
      </c>
      <c r="EU30" s="17">
        <v>3409.5</v>
      </c>
      <c r="EV30" s="17">
        <v>3409.5</v>
      </c>
      <c r="EW30" s="17">
        <v>3409.5</v>
      </c>
      <c r="EX30" s="17">
        <v>3409.5</v>
      </c>
      <c r="EY30" s="17">
        <v>3409.5</v>
      </c>
      <c r="EZ30" s="17">
        <v>3409.5</v>
      </c>
      <c r="FA30" s="17">
        <v>3409.5</v>
      </c>
      <c r="FB30" s="17">
        <v>3409.5</v>
      </c>
      <c r="FC30" s="17">
        <v>3409.5</v>
      </c>
      <c r="FD30" s="17">
        <v>3409.5</v>
      </c>
      <c r="FE30" s="17">
        <v>3409.5</v>
      </c>
      <c r="FF30" s="17">
        <v>3409.5</v>
      </c>
      <c r="FG30" s="17">
        <v>3409.5</v>
      </c>
      <c r="FH30" s="17">
        <v>3409.5</v>
      </c>
      <c r="FI30" s="17">
        <v>3409.5</v>
      </c>
      <c r="FJ30" s="17">
        <v>3409.5</v>
      </c>
      <c r="FK30" s="17">
        <v>3409.5</v>
      </c>
      <c r="FL30" s="17">
        <v>3409.5</v>
      </c>
      <c r="FM30" s="17">
        <v>3409.5</v>
      </c>
      <c r="FN30" s="17">
        <v>3409.5</v>
      </c>
      <c r="FO30" s="17">
        <v>3409.5</v>
      </c>
      <c r="FP30" s="17">
        <v>3409.5</v>
      </c>
      <c r="FQ30" s="17">
        <v>3409.39</v>
      </c>
      <c r="FR30" s="14">
        <v>0</v>
      </c>
      <c r="FS30" s="14">
        <v>0</v>
      </c>
      <c r="FT30" s="14">
        <v>0</v>
      </c>
      <c r="FU30" s="14">
        <v>0</v>
      </c>
      <c r="FV30" s="14">
        <v>0</v>
      </c>
      <c r="FW30" s="14">
        <v>0</v>
      </c>
      <c r="FX30" s="14">
        <v>0</v>
      </c>
      <c r="FY30" s="14">
        <v>0</v>
      </c>
      <c r="FZ30" s="14">
        <v>0</v>
      </c>
      <c r="GA30" s="14">
        <v>0</v>
      </c>
      <c r="GB30" s="14">
        <v>0</v>
      </c>
      <c r="GC30" s="14">
        <v>0</v>
      </c>
      <c r="GD30" s="14">
        <v>0</v>
      </c>
      <c r="GE30" s="14">
        <v>0</v>
      </c>
      <c r="GF30" s="14">
        <v>0</v>
      </c>
      <c r="GG30" s="14">
        <v>0</v>
      </c>
      <c r="GH30" s="14">
        <v>0</v>
      </c>
      <c r="GI30" s="14">
        <v>0</v>
      </c>
      <c r="GJ30" s="14">
        <v>135625</v>
      </c>
      <c r="GK30" s="13"/>
    </row>
    <row r="31" spans="1:193" x14ac:dyDescent="0.3">
      <c r="A31" s="14">
        <v>135624</v>
      </c>
      <c r="B31" s="14">
        <f>VLOOKUP(A31,'[9]Fluxo por Unidade'!$G:$H,2,0)</f>
        <v>6387</v>
      </c>
      <c r="C31" s="14" t="s">
        <v>226</v>
      </c>
      <c r="D31" s="14" t="s">
        <v>227</v>
      </c>
      <c r="E31" s="15">
        <v>0.1003</v>
      </c>
      <c r="F31" s="14" t="s">
        <v>165</v>
      </c>
      <c r="G31" s="14" t="s">
        <v>166</v>
      </c>
      <c r="H31" s="14" t="str">
        <f>VLOOKUP(B31,Elegibilidade!A:I,9,0)</f>
        <v>Elegível</v>
      </c>
      <c r="I31" s="16">
        <v>151</v>
      </c>
      <c r="J31" s="17">
        <f>SUMIFS(Inadimplência!Q:Q,Inadimplência!A:A,FluxoFuturo!B31)</f>
        <v>0</v>
      </c>
      <c r="K31" s="17">
        <f t="shared" si="4"/>
        <v>299789.591725206</v>
      </c>
      <c r="L31" s="17">
        <f t="shared" si="0"/>
        <v>299789.591725206</v>
      </c>
      <c r="M31" s="14" t="s">
        <v>168</v>
      </c>
      <c r="N31" s="17">
        <v>299789.591725206</v>
      </c>
      <c r="O31" s="17">
        <f t="shared" si="1"/>
        <v>274416.4947729609</v>
      </c>
      <c r="P31" s="17">
        <f>Vendas!$J$2</f>
        <v>886.38148057613409</v>
      </c>
      <c r="Q31" s="116">
        <f>VLOOKUP(B31,Vendas!A:F,6,0)</f>
        <v>398.97</v>
      </c>
      <c r="R31" s="17">
        <f t="shared" si="2"/>
        <v>353639.61930546025</v>
      </c>
      <c r="S31" s="18">
        <f t="shared" si="3"/>
        <v>0.7759778028036235</v>
      </c>
      <c r="T31" s="17">
        <v>3427.31</v>
      </c>
      <c r="U31" s="17">
        <v>3427.31</v>
      </c>
      <c r="V31" s="17">
        <v>3427.31</v>
      </c>
      <c r="W31" s="17">
        <v>3427.31</v>
      </c>
      <c r="X31" s="17">
        <v>3427.31</v>
      </c>
      <c r="Y31" s="17">
        <v>3427.31</v>
      </c>
      <c r="Z31" s="17">
        <v>3427.31</v>
      </c>
      <c r="AA31" s="17">
        <v>3427.31</v>
      </c>
      <c r="AB31" s="17">
        <v>3427.31</v>
      </c>
      <c r="AC31" s="17">
        <v>3427.31</v>
      </c>
      <c r="AD31" s="17">
        <v>3427.31</v>
      </c>
      <c r="AE31" s="17">
        <v>3427.31</v>
      </c>
      <c r="AF31" s="17">
        <v>3427.31</v>
      </c>
      <c r="AG31" s="17">
        <v>3427.31</v>
      </c>
      <c r="AH31" s="17">
        <v>3427.31</v>
      </c>
      <c r="AI31" s="17">
        <v>3427.31</v>
      </c>
      <c r="AJ31" s="17">
        <v>3427.31</v>
      </c>
      <c r="AK31" s="17">
        <v>3427.31</v>
      </c>
      <c r="AL31" s="17">
        <v>3427.31</v>
      </c>
      <c r="AM31" s="17">
        <v>3427.31</v>
      </c>
      <c r="AN31" s="17">
        <v>3427.31</v>
      </c>
      <c r="AO31" s="17">
        <v>3427.31</v>
      </c>
      <c r="AP31" s="17">
        <v>3427.31</v>
      </c>
      <c r="AQ31" s="17">
        <v>3427.31</v>
      </c>
      <c r="AR31" s="17">
        <v>3427.31</v>
      </c>
      <c r="AS31" s="17">
        <v>3427.31</v>
      </c>
      <c r="AT31" s="17">
        <v>3427.31</v>
      </c>
      <c r="AU31" s="17">
        <v>3427.31</v>
      </c>
      <c r="AV31" s="17">
        <v>3427.31</v>
      </c>
      <c r="AW31" s="17">
        <v>3427.31</v>
      </c>
      <c r="AX31" s="17">
        <v>3427.31</v>
      </c>
      <c r="AY31" s="17">
        <v>3427.31</v>
      </c>
      <c r="AZ31" s="17">
        <v>3427.31</v>
      </c>
      <c r="BA31" s="17">
        <v>3427.31</v>
      </c>
      <c r="BB31" s="17">
        <v>3427.31</v>
      </c>
      <c r="BC31" s="17">
        <v>3427.31</v>
      </c>
      <c r="BD31" s="17">
        <v>3427.31</v>
      </c>
      <c r="BE31" s="17">
        <v>3427.31</v>
      </c>
      <c r="BF31" s="17">
        <v>3427.31</v>
      </c>
      <c r="BG31" s="17">
        <v>3427.31</v>
      </c>
      <c r="BH31" s="17">
        <v>3427.31</v>
      </c>
      <c r="BI31" s="17">
        <v>3427.31</v>
      </c>
      <c r="BJ31" s="17">
        <v>3427.31</v>
      </c>
      <c r="BK31" s="17">
        <v>3427.31</v>
      </c>
      <c r="BL31" s="17">
        <v>3427.31</v>
      </c>
      <c r="BM31" s="17">
        <v>3427.31</v>
      </c>
      <c r="BN31" s="17">
        <v>3427.31</v>
      </c>
      <c r="BO31" s="17">
        <v>3427.31</v>
      </c>
      <c r="BP31" s="17">
        <v>3427.31</v>
      </c>
      <c r="BQ31" s="17">
        <v>3427.31</v>
      </c>
      <c r="BR31" s="17">
        <v>3427.31</v>
      </c>
      <c r="BS31" s="17">
        <v>3427.31</v>
      </c>
      <c r="BT31" s="17">
        <v>3427.31</v>
      </c>
      <c r="BU31" s="17">
        <v>3427.31</v>
      </c>
      <c r="BV31" s="17">
        <v>3427.31</v>
      </c>
      <c r="BW31" s="17">
        <v>3427.31</v>
      </c>
      <c r="BX31" s="17">
        <v>3427.31</v>
      </c>
      <c r="BY31" s="17">
        <v>3427.31</v>
      </c>
      <c r="BZ31" s="17">
        <v>3427.31</v>
      </c>
      <c r="CA31" s="17">
        <v>3427.31</v>
      </c>
      <c r="CB31" s="17">
        <v>3427.31</v>
      </c>
      <c r="CC31" s="17">
        <v>3427.31</v>
      </c>
      <c r="CD31" s="17">
        <v>3427.31</v>
      </c>
      <c r="CE31" s="17">
        <v>3427.31</v>
      </c>
      <c r="CF31" s="17">
        <v>3427.31</v>
      </c>
      <c r="CG31" s="17">
        <v>3427.31</v>
      </c>
      <c r="CH31" s="17">
        <v>3427.31</v>
      </c>
      <c r="CI31" s="17">
        <v>3427.31</v>
      </c>
      <c r="CJ31" s="17">
        <v>3427.31</v>
      </c>
      <c r="CK31" s="17">
        <v>3427.31</v>
      </c>
      <c r="CL31" s="17">
        <v>3427.31</v>
      </c>
      <c r="CM31" s="17">
        <v>3427.31</v>
      </c>
      <c r="CN31" s="17">
        <v>3427.31</v>
      </c>
      <c r="CO31" s="17">
        <v>3427.31</v>
      </c>
      <c r="CP31" s="17">
        <v>3427.31</v>
      </c>
      <c r="CQ31" s="17">
        <v>3427.31</v>
      </c>
      <c r="CR31" s="17">
        <v>3427.31</v>
      </c>
      <c r="CS31" s="17">
        <v>3427.31</v>
      </c>
      <c r="CT31" s="17">
        <v>3427.31</v>
      </c>
      <c r="CU31" s="17">
        <v>3427.31</v>
      </c>
      <c r="CV31" s="17">
        <v>3427.31</v>
      </c>
      <c r="CW31" s="17">
        <v>3427.31</v>
      </c>
      <c r="CX31" s="17">
        <v>3427.31</v>
      </c>
      <c r="CY31" s="17">
        <v>3427.31</v>
      </c>
      <c r="CZ31" s="17">
        <v>3427.31</v>
      </c>
      <c r="DA31" s="17">
        <v>3427.31</v>
      </c>
      <c r="DB31" s="17">
        <v>3427.31</v>
      </c>
      <c r="DC31" s="17">
        <v>3427.31</v>
      </c>
      <c r="DD31" s="17">
        <v>3427.31</v>
      </c>
      <c r="DE31" s="17">
        <v>3427.31</v>
      </c>
      <c r="DF31" s="17">
        <v>3427.31</v>
      </c>
      <c r="DG31" s="17">
        <v>3427.31</v>
      </c>
      <c r="DH31" s="17">
        <v>3427.31</v>
      </c>
      <c r="DI31" s="17">
        <v>3427.31</v>
      </c>
      <c r="DJ31" s="17">
        <v>3427.31</v>
      </c>
      <c r="DK31" s="17">
        <v>3427.31</v>
      </c>
      <c r="DL31" s="17">
        <v>3427.31</v>
      </c>
      <c r="DM31" s="17">
        <v>3427.31</v>
      </c>
      <c r="DN31" s="17">
        <v>3427.31</v>
      </c>
      <c r="DO31" s="17">
        <v>3427.31</v>
      </c>
      <c r="DP31" s="17">
        <v>3427.31</v>
      </c>
      <c r="DQ31" s="17">
        <v>3427.31</v>
      </c>
      <c r="DR31" s="17">
        <v>3427.31</v>
      </c>
      <c r="DS31" s="17">
        <v>3427.31</v>
      </c>
      <c r="DT31" s="17">
        <v>3427.31</v>
      </c>
      <c r="DU31" s="17">
        <v>3427.31</v>
      </c>
      <c r="DV31" s="17">
        <v>3427.31</v>
      </c>
      <c r="DW31" s="17">
        <v>3427.31</v>
      </c>
      <c r="DX31" s="17">
        <v>3427.31</v>
      </c>
      <c r="DY31" s="17">
        <v>3427.31</v>
      </c>
      <c r="DZ31" s="17">
        <v>3427.31</v>
      </c>
      <c r="EA31" s="17">
        <v>3427.31</v>
      </c>
      <c r="EB31" s="17">
        <v>3427.31</v>
      </c>
      <c r="EC31" s="17">
        <v>3427.31</v>
      </c>
      <c r="ED31" s="17">
        <v>3427.31</v>
      </c>
      <c r="EE31" s="17">
        <v>3427.31</v>
      </c>
      <c r="EF31" s="17">
        <v>3427.31</v>
      </c>
      <c r="EG31" s="17">
        <v>3427.31</v>
      </c>
      <c r="EH31" s="17">
        <v>3427.31</v>
      </c>
      <c r="EI31" s="17">
        <v>3427.31</v>
      </c>
      <c r="EJ31" s="17">
        <v>3427.31</v>
      </c>
      <c r="EK31" s="17">
        <v>3427.31</v>
      </c>
      <c r="EL31" s="17">
        <v>3427.31</v>
      </c>
      <c r="EM31" s="17">
        <v>3427.31</v>
      </c>
      <c r="EN31" s="17">
        <v>3427.31</v>
      </c>
      <c r="EO31" s="17">
        <v>3427.31</v>
      </c>
      <c r="EP31" s="17">
        <v>3427.31</v>
      </c>
      <c r="EQ31" s="17">
        <v>3427.31</v>
      </c>
      <c r="ER31" s="17">
        <v>3427.31</v>
      </c>
      <c r="ES31" s="17">
        <v>3427.31</v>
      </c>
      <c r="ET31" s="17">
        <v>3427.31</v>
      </c>
      <c r="EU31" s="17">
        <v>3427.31</v>
      </c>
      <c r="EV31" s="17">
        <v>3427.31</v>
      </c>
      <c r="EW31" s="17">
        <v>3427.31</v>
      </c>
      <c r="EX31" s="17">
        <v>3427.31</v>
      </c>
      <c r="EY31" s="17">
        <v>3427.31</v>
      </c>
      <c r="EZ31" s="17">
        <v>3427.31</v>
      </c>
      <c r="FA31" s="17">
        <v>3427.31</v>
      </c>
      <c r="FB31" s="17">
        <v>3427.31</v>
      </c>
      <c r="FC31" s="17">
        <v>3427.31</v>
      </c>
      <c r="FD31" s="17">
        <v>3427.31</v>
      </c>
      <c r="FE31" s="17">
        <v>3427.31</v>
      </c>
      <c r="FF31" s="17">
        <v>3427.31</v>
      </c>
      <c r="FG31" s="17">
        <v>3427.31</v>
      </c>
      <c r="FH31" s="17">
        <v>3427.31</v>
      </c>
      <c r="FI31" s="17">
        <v>3427.31</v>
      </c>
      <c r="FJ31" s="17">
        <v>3427.31</v>
      </c>
      <c r="FK31" s="17">
        <v>3427.31</v>
      </c>
      <c r="FL31" s="17">
        <v>3427.31</v>
      </c>
      <c r="FM31" s="17">
        <v>3427.31</v>
      </c>
      <c r="FN31" s="17">
        <v>3427.81</v>
      </c>
      <c r="FO31" s="14">
        <v>0</v>
      </c>
      <c r="FP31" s="14">
        <v>0</v>
      </c>
      <c r="FQ31" s="14">
        <v>0</v>
      </c>
      <c r="FR31" s="14">
        <v>0</v>
      </c>
      <c r="FS31" s="14">
        <v>0</v>
      </c>
      <c r="FT31" s="14">
        <v>0</v>
      </c>
      <c r="FU31" s="14">
        <v>0</v>
      </c>
      <c r="FV31" s="14">
        <v>0</v>
      </c>
      <c r="FW31" s="14">
        <v>0</v>
      </c>
      <c r="FX31" s="14">
        <v>0</v>
      </c>
      <c r="FY31" s="14">
        <v>0</v>
      </c>
      <c r="FZ31" s="14">
        <v>0</v>
      </c>
      <c r="GA31" s="14">
        <v>0</v>
      </c>
      <c r="GB31" s="14">
        <v>0</v>
      </c>
      <c r="GC31" s="14">
        <v>0</v>
      </c>
      <c r="GD31" s="14">
        <v>0</v>
      </c>
      <c r="GE31" s="14">
        <v>0</v>
      </c>
      <c r="GF31" s="14">
        <v>0</v>
      </c>
      <c r="GG31" s="14">
        <v>0</v>
      </c>
      <c r="GH31" s="14">
        <v>0</v>
      </c>
      <c r="GI31" s="14">
        <v>0</v>
      </c>
      <c r="GJ31" s="14">
        <v>135624</v>
      </c>
      <c r="GK31" s="13"/>
    </row>
    <row r="32" spans="1:193" x14ac:dyDescent="0.3">
      <c r="A32" s="14">
        <v>135679</v>
      </c>
      <c r="B32" s="14">
        <f>VLOOKUP(A32,'[9]Fluxo por Unidade'!$G:$H,2,0)</f>
        <v>6383</v>
      </c>
      <c r="C32" s="14" t="s">
        <v>222</v>
      </c>
      <c r="D32" s="14" t="s">
        <v>223</v>
      </c>
      <c r="E32" s="15">
        <v>0.1003</v>
      </c>
      <c r="F32" s="14" t="s">
        <v>165</v>
      </c>
      <c r="G32" s="14" t="s">
        <v>166</v>
      </c>
      <c r="H32" s="14" t="str">
        <f>VLOOKUP(B32,Elegibilidade!A:I,9,0)</f>
        <v>Elegível</v>
      </c>
      <c r="I32" s="16">
        <v>87</v>
      </c>
      <c r="J32" s="17">
        <f>SUMIFS(Inadimplência!Q:Q,Inadimplência!A:A,FluxoFuturo!B32)</f>
        <v>0</v>
      </c>
      <c r="K32" s="17">
        <f t="shared" si="4"/>
        <v>287057.75396662799</v>
      </c>
      <c r="L32" s="17">
        <f t="shared" si="0"/>
        <v>287057.75396662799</v>
      </c>
      <c r="M32" s="14" t="s">
        <v>168</v>
      </c>
      <c r="N32" s="17">
        <v>287057.75396662799</v>
      </c>
      <c r="O32" s="17">
        <f t="shared" si="1"/>
        <v>271176.79374617152</v>
      </c>
      <c r="P32" s="17">
        <f>Vendas!$J$2</f>
        <v>886.38148057613409</v>
      </c>
      <c r="Q32" s="116">
        <f>VLOOKUP(B32,Vendas!A:F,6,0)</f>
        <v>396.68</v>
      </c>
      <c r="R32" s="17">
        <f t="shared" si="2"/>
        <v>351609.80571494089</v>
      </c>
      <c r="S32" s="18">
        <f t="shared" si="3"/>
        <v>0.77124354707565101</v>
      </c>
      <c r="T32" s="17">
        <v>4592.54</v>
      </c>
      <c r="U32" s="17">
        <v>4592.54</v>
      </c>
      <c r="V32" s="17">
        <v>4592.54</v>
      </c>
      <c r="W32" s="17">
        <v>4592.54</v>
      </c>
      <c r="X32" s="17">
        <v>4592.54</v>
      </c>
      <c r="Y32" s="17">
        <v>4592.54</v>
      </c>
      <c r="Z32" s="17">
        <v>4592.54</v>
      </c>
      <c r="AA32" s="17">
        <v>4592.54</v>
      </c>
      <c r="AB32" s="17">
        <v>4592.54</v>
      </c>
      <c r="AC32" s="17">
        <v>4592.54</v>
      </c>
      <c r="AD32" s="17">
        <v>4592.54</v>
      </c>
      <c r="AE32" s="17">
        <v>4592.54</v>
      </c>
      <c r="AF32" s="17">
        <v>4592.54</v>
      </c>
      <c r="AG32" s="17">
        <v>4592.54</v>
      </c>
      <c r="AH32" s="17">
        <v>4592.54</v>
      </c>
      <c r="AI32" s="17">
        <v>4592.54</v>
      </c>
      <c r="AJ32" s="17">
        <v>4592.54</v>
      </c>
      <c r="AK32" s="17">
        <v>4592.54</v>
      </c>
      <c r="AL32" s="17">
        <v>4592.54</v>
      </c>
      <c r="AM32" s="17">
        <v>4592.54</v>
      </c>
      <c r="AN32" s="17">
        <v>4592.54</v>
      </c>
      <c r="AO32" s="17">
        <v>4592.54</v>
      </c>
      <c r="AP32" s="17">
        <v>4592.54</v>
      </c>
      <c r="AQ32" s="17">
        <v>4592.54</v>
      </c>
      <c r="AR32" s="17">
        <v>4592.54</v>
      </c>
      <c r="AS32" s="17">
        <v>4592.54</v>
      </c>
      <c r="AT32" s="17">
        <v>4592.54</v>
      </c>
      <c r="AU32" s="17">
        <v>4592.54</v>
      </c>
      <c r="AV32" s="17">
        <v>4592.54</v>
      </c>
      <c r="AW32" s="17">
        <v>4592.54</v>
      </c>
      <c r="AX32" s="17">
        <v>4592.54</v>
      </c>
      <c r="AY32" s="17">
        <v>4592.54</v>
      </c>
      <c r="AZ32" s="17">
        <v>4592.54</v>
      </c>
      <c r="BA32" s="17">
        <v>4592.54</v>
      </c>
      <c r="BB32" s="17">
        <v>4592.54</v>
      </c>
      <c r="BC32" s="17">
        <v>4592.54</v>
      </c>
      <c r="BD32" s="17">
        <v>4592.54</v>
      </c>
      <c r="BE32" s="17">
        <v>4592.54</v>
      </c>
      <c r="BF32" s="17">
        <v>4592.54</v>
      </c>
      <c r="BG32" s="17">
        <v>4592.54</v>
      </c>
      <c r="BH32" s="17">
        <v>4592.54</v>
      </c>
      <c r="BI32" s="17">
        <v>4592.54</v>
      </c>
      <c r="BJ32" s="17">
        <v>4592.54</v>
      </c>
      <c r="BK32" s="17">
        <v>4592.54</v>
      </c>
      <c r="BL32" s="17">
        <v>4592.54</v>
      </c>
      <c r="BM32" s="17">
        <v>4592.54</v>
      </c>
      <c r="BN32" s="17">
        <v>4592.54</v>
      </c>
      <c r="BO32" s="17">
        <v>4592.54</v>
      </c>
      <c r="BP32" s="17">
        <v>4592.54</v>
      </c>
      <c r="BQ32" s="17">
        <v>4592.54</v>
      </c>
      <c r="BR32" s="17">
        <v>4592.54</v>
      </c>
      <c r="BS32" s="17">
        <v>4592.54</v>
      </c>
      <c r="BT32" s="17">
        <v>4592.54</v>
      </c>
      <c r="BU32" s="17">
        <v>4592.54</v>
      </c>
      <c r="BV32" s="17">
        <v>4592.54</v>
      </c>
      <c r="BW32" s="17">
        <v>4592.54</v>
      </c>
      <c r="BX32" s="17">
        <v>4592.54</v>
      </c>
      <c r="BY32" s="17">
        <v>4592.54</v>
      </c>
      <c r="BZ32" s="17">
        <v>4592.54</v>
      </c>
      <c r="CA32" s="17">
        <v>4592.54</v>
      </c>
      <c r="CB32" s="17">
        <v>4592.54</v>
      </c>
      <c r="CC32" s="17">
        <v>4592.54</v>
      </c>
      <c r="CD32" s="17">
        <v>4592.54</v>
      </c>
      <c r="CE32" s="17">
        <v>4592.54</v>
      </c>
      <c r="CF32" s="17">
        <v>4592.54</v>
      </c>
      <c r="CG32" s="17">
        <v>4592.54</v>
      </c>
      <c r="CH32" s="17">
        <v>4592.54</v>
      </c>
      <c r="CI32" s="17">
        <v>4592.54</v>
      </c>
      <c r="CJ32" s="17">
        <v>4592.54</v>
      </c>
      <c r="CK32" s="17">
        <v>4592.54</v>
      </c>
      <c r="CL32" s="17">
        <v>4592.54</v>
      </c>
      <c r="CM32" s="17">
        <v>4592.54</v>
      </c>
      <c r="CN32" s="17">
        <v>4592.54</v>
      </c>
      <c r="CO32" s="17">
        <v>4592.54</v>
      </c>
      <c r="CP32" s="17">
        <v>4592.54</v>
      </c>
      <c r="CQ32" s="17">
        <v>4592.54</v>
      </c>
      <c r="CR32" s="17">
        <v>4592.54</v>
      </c>
      <c r="CS32" s="17">
        <v>4592.54</v>
      </c>
      <c r="CT32" s="17">
        <v>4592.54</v>
      </c>
      <c r="CU32" s="17">
        <v>4592.54</v>
      </c>
      <c r="CV32" s="17">
        <v>4592.54</v>
      </c>
      <c r="CW32" s="17">
        <v>4592.54</v>
      </c>
      <c r="CX32" s="17">
        <v>4592.54</v>
      </c>
      <c r="CY32" s="17">
        <v>4592.54</v>
      </c>
      <c r="CZ32" s="17">
        <v>4592.54</v>
      </c>
      <c r="DA32" s="17">
        <v>4592.54</v>
      </c>
      <c r="DB32" s="17">
        <v>4592.57</v>
      </c>
      <c r="DC32" s="14">
        <v>0</v>
      </c>
      <c r="DD32" s="14">
        <v>0</v>
      </c>
      <c r="DE32" s="14">
        <v>0</v>
      </c>
      <c r="DF32" s="14">
        <v>0</v>
      </c>
      <c r="DG32" s="14">
        <v>0</v>
      </c>
      <c r="DH32" s="14">
        <v>0</v>
      </c>
      <c r="DI32" s="14">
        <v>0</v>
      </c>
      <c r="DJ32" s="14">
        <v>0</v>
      </c>
      <c r="DK32" s="14">
        <v>0</v>
      </c>
      <c r="DL32" s="14">
        <v>0</v>
      </c>
      <c r="DM32" s="14">
        <v>0</v>
      </c>
      <c r="DN32" s="14">
        <v>0</v>
      </c>
      <c r="DO32" s="14">
        <v>0</v>
      </c>
      <c r="DP32" s="14">
        <v>0</v>
      </c>
      <c r="DQ32" s="14">
        <v>0</v>
      </c>
      <c r="DR32" s="14">
        <v>0</v>
      </c>
      <c r="DS32" s="14">
        <v>0</v>
      </c>
      <c r="DT32" s="14">
        <v>0</v>
      </c>
      <c r="DU32" s="14">
        <v>0</v>
      </c>
      <c r="DV32" s="14">
        <v>0</v>
      </c>
      <c r="DW32" s="14">
        <v>0</v>
      </c>
      <c r="DX32" s="14">
        <v>0</v>
      </c>
      <c r="DY32" s="14">
        <v>0</v>
      </c>
      <c r="DZ32" s="14">
        <v>0</v>
      </c>
      <c r="EA32" s="14">
        <v>0</v>
      </c>
      <c r="EB32" s="14">
        <v>0</v>
      </c>
      <c r="EC32" s="14">
        <v>0</v>
      </c>
      <c r="ED32" s="14">
        <v>0</v>
      </c>
      <c r="EE32" s="14">
        <v>0</v>
      </c>
      <c r="EF32" s="14">
        <v>0</v>
      </c>
      <c r="EG32" s="14">
        <v>0</v>
      </c>
      <c r="EH32" s="14">
        <v>0</v>
      </c>
      <c r="EI32" s="14">
        <v>0</v>
      </c>
      <c r="EJ32" s="14">
        <v>0</v>
      </c>
      <c r="EK32" s="14">
        <v>0</v>
      </c>
      <c r="EL32" s="14">
        <v>0</v>
      </c>
      <c r="EM32" s="14">
        <v>0</v>
      </c>
      <c r="EN32" s="14">
        <v>0</v>
      </c>
      <c r="EO32" s="14">
        <v>0</v>
      </c>
      <c r="EP32" s="14">
        <v>0</v>
      </c>
      <c r="EQ32" s="14">
        <v>0</v>
      </c>
      <c r="ER32" s="14">
        <v>0</v>
      </c>
      <c r="ES32" s="14">
        <v>0</v>
      </c>
      <c r="ET32" s="14">
        <v>0</v>
      </c>
      <c r="EU32" s="14">
        <v>0</v>
      </c>
      <c r="EV32" s="14">
        <v>0</v>
      </c>
      <c r="EW32" s="14">
        <v>0</v>
      </c>
      <c r="EX32" s="14">
        <v>0</v>
      </c>
      <c r="EY32" s="14">
        <v>0</v>
      </c>
      <c r="EZ32" s="14">
        <v>0</v>
      </c>
      <c r="FA32" s="14">
        <v>0</v>
      </c>
      <c r="FB32" s="14">
        <v>0</v>
      </c>
      <c r="FC32" s="14">
        <v>0</v>
      </c>
      <c r="FD32" s="14">
        <v>0</v>
      </c>
      <c r="FE32" s="14">
        <v>0</v>
      </c>
      <c r="FF32" s="14">
        <v>0</v>
      </c>
      <c r="FG32" s="14">
        <v>0</v>
      </c>
      <c r="FH32" s="14">
        <v>0</v>
      </c>
      <c r="FI32" s="14">
        <v>0</v>
      </c>
      <c r="FJ32" s="14">
        <v>0</v>
      </c>
      <c r="FK32" s="14">
        <v>0</v>
      </c>
      <c r="FL32" s="14">
        <v>0</v>
      </c>
      <c r="FM32" s="14">
        <v>0</v>
      </c>
      <c r="FN32" s="14">
        <v>0</v>
      </c>
      <c r="FO32" s="14">
        <v>0</v>
      </c>
      <c r="FP32" s="14">
        <v>0</v>
      </c>
      <c r="FQ32" s="14">
        <v>0</v>
      </c>
      <c r="FR32" s="14">
        <v>0</v>
      </c>
      <c r="FS32" s="14">
        <v>0</v>
      </c>
      <c r="FT32" s="14">
        <v>0</v>
      </c>
      <c r="FU32" s="14">
        <v>0</v>
      </c>
      <c r="FV32" s="14">
        <v>0</v>
      </c>
      <c r="FW32" s="14">
        <v>0</v>
      </c>
      <c r="FX32" s="14">
        <v>0</v>
      </c>
      <c r="FY32" s="14">
        <v>0</v>
      </c>
      <c r="FZ32" s="14">
        <v>0</v>
      </c>
      <c r="GA32" s="14">
        <v>0</v>
      </c>
      <c r="GB32" s="14">
        <v>0</v>
      </c>
      <c r="GC32" s="14">
        <v>0</v>
      </c>
      <c r="GD32" s="14">
        <v>0</v>
      </c>
      <c r="GE32" s="14">
        <v>0</v>
      </c>
      <c r="GF32" s="14">
        <v>0</v>
      </c>
      <c r="GG32" s="14">
        <v>0</v>
      </c>
      <c r="GH32" s="14">
        <v>0</v>
      </c>
      <c r="GI32" s="14">
        <v>0</v>
      </c>
      <c r="GJ32" s="14">
        <v>135679</v>
      </c>
      <c r="GK32" s="13"/>
    </row>
    <row r="33" spans="1:193" x14ac:dyDescent="0.3">
      <c r="A33" s="14">
        <v>135669</v>
      </c>
      <c r="B33" s="14">
        <f>VLOOKUP(A33,'[9]Fluxo por Unidade'!$G:$H,2,0)</f>
        <v>6367</v>
      </c>
      <c r="C33" s="14" t="s">
        <v>191</v>
      </c>
      <c r="D33" s="14" t="s">
        <v>192</v>
      </c>
      <c r="E33" s="15">
        <v>0.1003</v>
      </c>
      <c r="F33" s="14" t="s">
        <v>165</v>
      </c>
      <c r="G33" s="14" t="s">
        <v>166</v>
      </c>
      <c r="H33" s="14" t="str">
        <f>VLOOKUP(B33,Elegibilidade!A:I,9,0)</f>
        <v>Elegível</v>
      </c>
      <c r="I33" s="16">
        <v>150</v>
      </c>
      <c r="J33" s="17">
        <f>SUMIFS(Inadimplência!Q:Q,Inadimplência!A:A,FluxoFuturo!B33)</f>
        <v>0</v>
      </c>
      <c r="K33" s="17">
        <f t="shared" si="4"/>
        <v>285299.65177432558</v>
      </c>
      <c r="L33" s="17">
        <f t="shared" si="0"/>
        <v>285299.65177432558</v>
      </c>
      <c r="M33" s="14" t="s">
        <v>168</v>
      </c>
      <c r="N33" s="17">
        <v>285299.65177432558</v>
      </c>
      <c r="O33" s="17">
        <f t="shared" si="1"/>
        <v>261266.07433719689</v>
      </c>
      <c r="P33" s="17">
        <f>Vendas!$J$2</f>
        <v>886.38148057613409</v>
      </c>
      <c r="Q33" s="116">
        <f>VLOOKUP(B33,Vendas!A:F,6,0)</f>
        <v>379.4</v>
      </c>
      <c r="R33" s="17">
        <f t="shared" si="2"/>
        <v>336293.13373058528</v>
      </c>
      <c r="S33" s="18">
        <f t="shared" si="3"/>
        <v>0.7768998178431592</v>
      </c>
      <c r="T33" s="17">
        <v>3272.89</v>
      </c>
      <c r="U33" s="17">
        <v>3272.89</v>
      </c>
      <c r="V33" s="17">
        <v>3272.89</v>
      </c>
      <c r="W33" s="17">
        <v>3272.89</v>
      </c>
      <c r="X33" s="17">
        <v>3272.89</v>
      </c>
      <c r="Y33" s="17">
        <v>3272.89</v>
      </c>
      <c r="Z33" s="17">
        <v>3272.89</v>
      </c>
      <c r="AA33" s="17">
        <v>3272.89</v>
      </c>
      <c r="AB33" s="17">
        <v>3272.89</v>
      </c>
      <c r="AC33" s="17">
        <v>3272.89</v>
      </c>
      <c r="AD33" s="17">
        <v>3272.89</v>
      </c>
      <c r="AE33" s="17">
        <v>3272.89</v>
      </c>
      <c r="AF33" s="17">
        <v>3272.89</v>
      </c>
      <c r="AG33" s="17">
        <v>3272.89</v>
      </c>
      <c r="AH33" s="17">
        <v>3272.89</v>
      </c>
      <c r="AI33" s="17">
        <v>3272.89</v>
      </c>
      <c r="AJ33" s="17">
        <v>3272.89</v>
      </c>
      <c r="AK33" s="17">
        <v>3272.89</v>
      </c>
      <c r="AL33" s="17">
        <v>3272.89</v>
      </c>
      <c r="AM33" s="17">
        <v>3272.89</v>
      </c>
      <c r="AN33" s="17">
        <v>3272.89</v>
      </c>
      <c r="AO33" s="17">
        <v>3272.89</v>
      </c>
      <c r="AP33" s="17">
        <v>3272.89</v>
      </c>
      <c r="AQ33" s="17">
        <v>3272.89</v>
      </c>
      <c r="AR33" s="17">
        <v>3272.89</v>
      </c>
      <c r="AS33" s="17">
        <v>3272.89</v>
      </c>
      <c r="AT33" s="17">
        <v>3272.89</v>
      </c>
      <c r="AU33" s="17">
        <v>3272.89</v>
      </c>
      <c r="AV33" s="17">
        <v>3272.89</v>
      </c>
      <c r="AW33" s="17">
        <v>3272.89</v>
      </c>
      <c r="AX33" s="17">
        <v>3272.89</v>
      </c>
      <c r="AY33" s="17">
        <v>3272.89</v>
      </c>
      <c r="AZ33" s="17">
        <v>3272.89</v>
      </c>
      <c r="BA33" s="17">
        <v>3272.89</v>
      </c>
      <c r="BB33" s="17">
        <v>3272.89</v>
      </c>
      <c r="BC33" s="17">
        <v>3272.89</v>
      </c>
      <c r="BD33" s="17">
        <v>3272.89</v>
      </c>
      <c r="BE33" s="17">
        <v>3272.89</v>
      </c>
      <c r="BF33" s="17">
        <v>3272.89</v>
      </c>
      <c r="BG33" s="17">
        <v>3272.89</v>
      </c>
      <c r="BH33" s="17">
        <v>3272.89</v>
      </c>
      <c r="BI33" s="17">
        <v>3272.89</v>
      </c>
      <c r="BJ33" s="17">
        <v>3272.89</v>
      </c>
      <c r="BK33" s="17">
        <v>3272.89</v>
      </c>
      <c r="BL33" s="17">
        <v>3272.89</v>
      </c>
      <c r="BM33" s="17">
        <v>3272.89</v>
      </c>
      <c r="BN33" s="17">
        <v>3272.89</v>
      </c>
      <c r="BO33" s="17">
        <v>3272.89</v>
      </c>
      <c r="BP33" s="17">
        <v>3272.89</v>
      </c>
      <c r="BQ33" s="17">
        <v>3272.89</v>
      </c>
      <c r="BR33" s="17">
        <v>3272.89</v>
      </c>
      <c r="BS33" s="17">
        <v>3272.89</v>
      </c>
      <c r="BT33" s="17">
        <v>3272.89</v>
      </c>
      <c r="BU33" s="17">
        <v>3272.89</v>
      </c>
      <c r="BV33" s="17">
        <v>3272.89</v>
      </c>
      <c r="BW33" s="17">
        <v>3272.89</v>
      </c>
      <c r="BX33" s="17">
        <v>3272.89</v>
      </c>
      <c r="BY33" s="17">
        <v>3272.89</v>
      </c>
      <c r="BZ33" s="17">
        <v>3272.89</v>
      </c>
      <c r="CA33" s="17">
        <v>3272.89</v>
      </c>
      <c r="CB33" s="17">
        <v>3272.89</v>
      </c>
      <c r="CC33" s="17">
        <v>3272.89</v>
      </c>
      <c r="CD33" s="17">
        <v>3272.89</v>
      </c>
      <c r="CE33" s="17">
        <v>3272.89</v>
      </c>
      <c r="CF33" s="17">
        <v>3272.89</v>
      </c>
      <c r="CG33" s="17">
        <v>3272.89</v>
      </c>
      <c r="CH33" s="17">
        <v>3272.89</v>
      </c>
      <c r="CI33" s="17">
        <v>3272.89</v>
      </c>
      <c r="CJ33" s="17">
        <v>3272.89</v>
      </c>
      <c r="CK33" s="17">
        <v>3272.89</v>
      </c>
      <c r="CL33" s="17">
        <v>3272.89</v>
      </c>
      <c r="CM33" s="17">
        <v>3272.89</v>
      </c>
      <c r="CN33" s="17">
        <v>3272.89</v>
      </c>
      <c r="CO33" s="17">
        <v>3272.89</v>
      </c>
      <c r="CP33" s="17">
        <v>3272.89</v>
      </c>
      <c r="CQ33" s="17">
        <v>3272.89</v>
      </c>
      <c r="CR33" s="17">
        <v>3272.89</v>
      </c>
      <c r="CS33" s="17">
        <v>3272.89</v>
      </c>
      <c r="CT33" s="17">
        <v>3272.89</v>
      </c>
      <c r="CU33" s="17">
        <v>3272.89</v>
      </c>
      <c r="CV33" s="17">
        <v>3272.89</v>
      </c>
      <c r="CW33" s="17">
        <v>3272.89</v>
      </c>
      <c r="CX33" s="17">
        <v>3272.89</v>
      </c>
      <c r="CY33" s="17">
        <v>3272.89</v>
      </c>
      <c r="CZ33" s="17">
        <v>3272.89</v>
      </c>
      <c r="DA33" s="17">
        <v>3272.89</v>
      </c>
      <c r="DB33" s="17">
        <v>3272.89</v>
      </c>
      <c r="DC33" s="17">
        <v>3272.89</v>
      </c>
      <c r="DD33" s="17">
        <v>3272.89</v>
      </c>
      <c r="DE33" s="17">
        <v>3272.89</v>
      </c>
      <c r="DF33" s="17">
        <v>3272.89</v>
      </c>
      <c r="DG33" s="17">
        <v>3272.89</v>
      </c>
      <c r="DH33" s="17">
        <v>3272.89</v>
      </c>
      <c r="DI33" s="17">
        <v>3272.89</v>
      </c>
      <c r="DJ33" s="17">
        <v>3272.89</v>
      </c>
      <c r="DK33" s="17">
        <v>3272.89</v>
      </c>
      <c r="DL33" s="17">
        <v>3272.89</v>
      </c>
      <c r="DM33" s="17">
        <v>3272.89</v>
      </c>
      <c r="DN33" s="17">
        <v>3272.89</v>
      </c>
      <c r="DO33" s="17">
        <v>3272.89</v>
      </c>
      <c r="DP33" s="17">
        <v>3272.89</v>
      </c>
      <c r="DQ33" s="17">
        <v>3272.89</v>
      </c>
      <c r="DR33" s="17">
        <v>3272.89</v>
      </c>
      <c r="DS33" s="17">
        <v>3272.89</v>
      </c>
      <c r="DT33" s="17">
        <v>3272.89</v>
      </c>
      <c r="DU33" s="17">
        <v>3272.89</v>
      </c>
      <c r="DV33" s="17">
        <v>3272.89</v>
      </c>
      <c r="DW33" s="17">
        <v>3272.89</v>
      </c>
      <c r="DX33" s="17">
        <v>3272.89</v>
      </c>
      <c r="DY33" s="17">
        <v>3272.89</v>
      </c>
      <c r="DZ33" s="17">
        <v>3272.89</v>
      </c>
      <c r="EA33" s="17">
        <v>3272.89</v>
      </c>
      <c r="EB33" s="17">
        <v>3272.89</v>
      </c>
      <c r="EC33" s="17">
        <v>3272.89</v>
      </c>
      <c r="ED33" s="17">
        <v>3272.89</v>
      </c>
      <c r="EE33" s="17">
        <v>3272.89</v>
      </c>
      <c r="EF33" s="17">
        <v>3272.89</v>
      </c>
      <c r="EG33" s="17">
        <v>3272.89</v>
      </c>
      <c r="EH33" s="17">
        <v>3272.89</v>
      </c>
      <c r="EI33" s="17">
        <v>3272.89</v>
      </c>
      <c r="EJ33" s="17">
        <v>3272.89</v>
      </c>
      <c r="EK33" s="17">
        <v>3272.89</v>
      </c>
      <c r="EL33" s="17">
        <v>3272.89</v>
      </c>
      <c r="EM33" s="17">
        <v>3272.89</v>
      </c>
      <c r="EN33" s="17">
        <v>3272.89</v>
      </c>
      <c r="EO33" s="17">
        <v>3272.89</v>
      </c>
      <c r="EP33" s="17">
        <v>3272.89</v>
      </c>
      <c r="EQ33" s="17">
        <v>3272.89</v>
      </c>
      <c r="ER33" s="17">
        <v>3272.89</v>
      </c>
      <c r="ES33" s="17">
        <v>3272.89</v>
      </c>
      <c r="ET33" s="17">
        <v>3272.89</v>
      </c>
      <c r="EU33" s="17">
        <v>3272.89</v>
      </c>
      <c r="EV33" s="17">
        <v>3272.89</v>
      </c>
      <c r="EW33" s="17">
        <v>3272.89</v>
      </c>
      <c r="EX33" s="17">
        <v>3272.89</v>
      </c>
      <c r="EY33" s="17">
        <v>3272.89</v>
      </c>
      <c r="EZ33" s="17">
        <v>3272.89</v>
      </c>
      <c r="FA33" s="17">
        <v>3272.89</v>
      </c>
      <c r="FB33" s="17">
        <v>3272.89</v>
      </c>
      <c r="FC33" s="17">
        <v>3272.89</v>
      </c>
      <c r="FD33" s="17">
        <v>3272.89</v>
      </c>
      <c r="FE33" s="17">
        <v>3272.89</v>
      </c>
      <c r="FF33" s="17">
        <v>3272.89</v>
      </c>
      <c r="FG33" s="17">
        <v>3272.89</v>
      </c>
      <c r="FH33" s="17">
        <v>3272.89</v>
      </c>
      <c r="FI33" s="17">
        <v>3272.89</v>
      </c>
      <c r="FJ33" s="17">
        <v>3272.89</v>
      </c>
      <c r="FK33" s="17">
        <v>3272.89</v>
      </c>
      <c r="FL33" s="17">
        <v>3272.89</v>
      </c>
      <c r="FM33" s="17">
        <v>3273.15</v>
      </c>
      <c r="FN33" s="14">
        <v>0</v>
      </c>
      <c r="FO33" s="14">
        <v>0</v>
      </c>
      <c r="FP33" s="14">
        <v>0</v>
      </c>
      <c r="FQ33" s="14">
        <v>0</v>
      </c>
      <c r="FR33" s="14">
        <v>0</v>
      </c>
      <c r="FS33" s="14">
        <v>0</v>
      </c>
      <c r="FT33" s="14">
        <v>0</v>
      </c>
      <c r="FU33" s="14">
        <v>0</v>
      </c>
      <c r="FV33" s="14">
        <v>0</v>
      </c>
      <c r="FW33" s="14">
        <v>0</v>
      </c>
      <c r="FX33" s="14">
        <v>0</v>
      </c>
      <c r="FY33" s="14">
        <v>0</v>
      </c>
      <c r="FZ33" s="14">
        <v>0</v>
      </c>
      <c r="GA33" s="14">
        <v>0</v>
      </c>
      <c r="GB33" s="14">
        <v>0</v>
      </c>
      <c r="GC33" s="14">
        <v>0</v>
      </c>
      <c r="GD33" s="14">
        <v>0</v>
      </c>
      <c r="GE33" s="14">
        <v>0</v>
      </c>
      <c r="GF33" s="14">
        <v>0</v>
      </c>
      <c r="GG33" s="14">
        <v>0</v>
      </c>
      <c r="GH33" s="14">
        <v>0</v>
      </c>
      <c r="GI33" s="14">
        <v>0</v>
      </c>
      <c r="GJ33" s="14">
        <v>135669</v>
      </c>
      <c r="GK33" s="13"/>
    </row>
    <row r="34" spans="1:193" x14ac:dyDescent="0.3">
      <c r="A34" s="14">
        <v>135626</v>
      </c>
      <c r="B34" s="14">
        <f>VLOOKUP(A34,'[9]Fluxo por Unidade'!$G:$H,2,0)</f>
        <v>6401</v>
      </c>
      <c r="C34" s="14" t="s">
        <v>243</v>
      </c>
      <c r="D34" s="14" t="s">
        <v>244</v>
      </c>
      <c r="E34" s="15">
        <v>0.1003</v>
      </c>
      <c r="F34" s="14" t="s">
        <v>165</v>
      </c>
      <c r="G34" s="14" t="s">
        <v>166</v>
      </c>
      <c r="H34" s="14" t="str">
        <f>VLOOKUP(B34,Elegibilidade!A:I,9,0)</f>
        <v>Elegível</v>
      </c>
      <c r="I34" s="16">
        <v>87</v>
      </c>
      <c r="J34" s="17">
        <f>SUMIFS(Inadimplência!Q:Q,Inadimplência!A:A,FluxoFuturo!B34)</f>
        <v>0</v>
      </c>
      <c r="K34" s="17">
        <f t="shared" si="4"/>
        <v>284618.67015792301</v>
      </c>
      <c r="L34" s="17">
        <f t="shared" si="0"/>
        <v>284618.67015792301</v>
      </c>
      <c r="M34" s="14" t="s">
        <v>168</v>
      </c>
      <c r="N34" s="17">
        <v>284618.67015792301</v>
      </c>
      <c r="O34" s="17">
        <f t="shared" si="1"/>
        <v>268872.65637966752</v>
      </c>
      <c r="P34" s="17">
        <f>Vendas!$J$2</f>
        <v>886.38148057613409</v>
      </c>
      <c r="Q34" s="116">
        <f>VLOOKUP(B34,Vendas!A:F,6,0)</f>
        <v>393.31</v>
      </c>
      <c r="R34" s="17">
        <f t="shared" si="2"/>
        <v>348622.70012539928</v>
      </c>
      <c r="S34" s="18">
        <f t="shared" si="3"/>
        <v>0.77124253894813577</v>
      </c>
      <c r="T34" s="17">
        <v>4553.5200000000004</v>
      </c>
      <c r="U34" s="17">
        <v>4553.5200000000004</v>
      </c>
      <c r="V34" s="17">
        <v>4553.5200000000004</v>
      </c>
      <c r="W34" s="17">
        <v>4553.5200000000004</v>
      </c>
      <c r="X34" s="17">
        <v>4553.5200000000004</v>
      </c>
      <c r="Y34" s="17">
        <v>4553.5200000000004</v>
      </c>
      <c r="Z34" s="17">
        <v>4553.5200000000004</v>
      </c>
      <c r="AA34" s="17">
        <v>4553.5200000000004</v>
      </c>
      <c r="AB34" s="17">
        <v>4553.5200000000004</v>
      </c>
      <c r="AC34" s="17">
        <v>4553.5200000000004</v>
      </c>
      <c r="AD34" s="17">
        <v>4553.5200000000004</v>
      </c>
      <c r="AE34" s="17">
        <v>4553.5200000000004</v>
      </c>
      <c r="AF34" s="17">
        <v>4553.5200000000004</v>
      </c>
      <c r="AG34" s="17">
        <v>4553.5200000000004</v>
      </c>
      <c r="AH34" s="17">
        <v>4553.5200000000004</v>
      </c>
      <c r="AI34" s="17">
        <v>4553.5200000000004</v>
      </c>
      <c r="AJ34" s="17">
        <v>4553.5200000000004</v>
      </c>
      <c r="AK34" s="17">
        <v>4553.5200000000004</v>
      </c>
      <c r="AL34" s="17">
        <v>4553.5200000000004</v>
      </c>
      <c r="AM34" s="17">
        <v>4553.5200000000004</v>
      </c>
      <c r="AN34" s="17">
        <v>4553.5200000000004</v>
      </c>
      <c r="AO34" s="17">
        <v>4553.5200000000004</v>
      </c>
      <c r="AP34" s="17">
        <v>4553.5200000000004</v>
      </c>
      <c r="AQ34" s="17">
        <v>4553.5200000000004</v>
      </c>
      <c r="AR34" s="17">
        <v>4553.5200000000004</v>
      </c>
      <c r="AS34" s="17">
        <v>4553.5200000000004</v>
      </c>
      <c r="AT34" s="17">
        <v>4553.5200000000004</v>
      </c>
      <c r="AU34" s="17">
        <v>4553.5200000000004</v>
      </c>
      <c r="AV34" s="17">
        <v>4553.5200000000004</v>
      </c>
      <c r="AW34" s="17">
        <v>4553.5200000000004</v>
      </c>
      <c r="AX34" s="17">
        <v>4553.5200000000004</v>
      </c>
      <c r="AY34" s="17">
        <v>4553.5200000000004</v>
      </c>
      <c r="AZ34" s="17">
        <v>4553.5200000000004</v>
      </c>
      <c r="BA34" s="17">
        <v>4553.5200000000004</v>
      </c>
      <c r="BB34" s="17">
        <v>4553.5200000000004</v>
      </c>
      <c r="BC34" s="17">
        <v>4553.5200000000004</v>
      </c>
      <c r="BD34" s="17">
        <v>4553.5200000000004</v>
      </c>
      <c r="BE34" s="17">
        <v>4553.5200000000004</v>
      </c>
      <c r="BF34" s="17">
        <v>4553.5200000000004</v>
      </c>
      <c r="BG34" s="17">
        <v>4553.5200000000004</v>
      </c>
      <c r="BH34" s="17">
        <v>4553.5200000000004</v>
      </c>
      <c r="BI34" s="17">
        <v>4553.5200000000004</v>
      </c>
      <c r="BJ34" s="17">
        <v>4553.5200000000004</v>
      </c>
      <c r="BK34" s="17">
        <v>4553.5200000000004</v>
      </c>
      <c r="BL34" s="17">
        <v>4553.5200000000004</v>
      </c>
      <c r="BM34" s="17">
        <v>4553.5200000000004</v>
      </c>
      <c r="BN34" s="17">
        <v>4553.5200000000004</v>
      </c>
      <c r="BO34" s="17">
        <v>4553.5200000000004</v>
      </c>
      <c r="BP34" s="17">
        <v>4553.5200000000004</v>
      </c>
      <c r="BQ34" s="17">
        <v>4553.5200000000004</v>
      </c>
      <c r="BR34" s="17">
        <v>4553.5200000000004</v>
      </c>
      <c r="BS34" s="17">
        <v>4553.5200000000004</v>
      </c>
      <c r="BT34" s="17">
        <v>4553.5200000000004</v>
      </c>
      <c r="BU34" s="17">
        <v>4553.5200000000004</v>
      </c>
      <c r="BV34" s="17">
        <v>4553.5200000000004</v>
      </c>
      <c r="BW34" s="17">
        <v>4553.5200000000004</v>
      </c>
      <c r="BX34" s="17">
        <v>4553.5200000000004</v>
      </c>
      <c r="BY34" s="17">
        <v>4553.5200000000004</v>
      </c>
      <c r="BZ34" s="17">
        <v>4553.5200000000004</v>
      </c>
      <c r="CA34" s="17">
        <v>4553.5200000000004</v>
      </c>
      <c r="CB34" s="17">
        <v>4553.5200000000004</v>
      </c>
      <c r="CC34" s="17">
        <v>4553.5200000000004</v>
      </c>
      <c r="CD34" s="17">
        <v>4553.5200000000004</v>
      </c>
      <c r="CE34" s="17">
        <v>4553.5200000000004</v>
      </c>
      <c r="CF34" s="17">
        <v>4553.5200000000004</v>
      </c>
      <c r="CG34" s="17">
        <v>4553.5200000000004</v>
      </c>
      <c r="CH34" s="17">
        <v>4553.5200000000004</v>
      </c>
      <c r="CI34" s="17">
        <v>4553.5200000000004</v>
      </c>
      <c r="CJ34" s="17">
        <v>4553.5200000000004</v>
      </c>
      <c r="CK34" s="17">
        <v>4553.5200000000004</v>
      </c>
      <c r="CL34" s="17">
        <v>4553.5200000000004</v>
      </c>
      <c r="CM34" s="17">
        <v>4553.5200000000004</v>
      </c>
      <c r="CN34" s="17">
        <v>4553.5200000000004</v>
      </c>
      <c r="CO34" s="17">
        <v>4553.5200000000004</v>
      </c>
      <c r="CP34" s="17">
        <v>4553.5200000000004</v>
      </c>
      <c r="CQ34" s="17">
        <v>4553.5200000000004</v>
      </c>
      <c r="CR34" s="17">
        <v>4553.5200000000004</v>
      </c>
      <c r="CS34" s="17">
        <v>4553.5200000000004</v>
      </c>
      <c r="CT34" s="17">
        <v>4553.5200000000004</v>
      </c>
      <c r="CU34" s="17">
        <v>4553.5200000000004</v>
      </c>
      <c r="CV34" s="17">
        <v>4553.5200000000004</v>
      </c>
      <c r="CW34" s="17">
        <v>4553.5200000000004</v>
      </c>
      <c r="CX34" s="17">
        <v>4553.5200000000004</v>
      </c>
      <c r="CY34" s="17">
        <v>4553.5200000000004</v>
      </c>
      <c r="CZ34" s="17">
        <v>4553.5200000000004</v>
      </c>
      <c r="DA34" s="17">
        <v>4553.5200000000004</v>
      </c>
      <c r="DB34" s="17">
        <v>4553.29</v>
      </c>
      <c r="DC34" s="14">
        <v>0</v>
      </c>
      <c r="DD34" s="14">
        <v>0</v>
      </c>
      <c r="DE34" s="14">
        <v>0</v>
      </c>
      <c r="DF34" s="14">
        <v>0</v>
      </c>
      <c r="DG34" s="14">
        <v>0</v>
      </c>
      <c r="DH34" s="14">
        <v>0</v>
      </c>
      <c r="DI34" s="14">
        <v>0</v>
      </c>
      <c r="DJ34" s="14">
        <v>0</v>
      </c>
      <c r="DK34" s="14">
        <v>0</v>
      </c>
      <c r="DL34" s="14">
        <v>0</v>
      </c>
      <c r="DM34" s="14">
        <v>0</v>
      </c>
      <c r="DN34" s="14">
        <v>0</v>
      </c>
      <c r="DO34" s="14">
        <v>0</v>
      </c>
      <c r="DP34" s="14">
        <v>0</v>
      </c>
      <c r="DQ34" s="14">
        <v>0</v>
      </c>
      <c r="DR34" s="14">
        <v>0</v>
      </c>
      <c r="DS34" s="14">
        <v>0</v>
      </c>
      <c r="DT34" s="14">
        <v>0</v>
      </c>
      <c r="DU34" s="14">
        <v>0</v>
      </c>
      <c r="DV34" s="14">
        <v>0</v>
      </c>
      <c r="DW34" s="14">
        <v>0</v>
      </c>
      <c r="DX34" s="14">
        <v>0</v>
      </c>
      <c r="DY34" s="14">
        <v>0</v>
      </c>
      <c r="DZ34" s="14">
        <v>0</v>
      </c>
      <c r="EA34" s="14">
        <v>0</v>
      </c>
      <c r="EB34" s="14">
        <v>0</v>
      </c>
      <c r="EC34" s="14">
        <v>0</v>
      </c>
      <c r="ED34" s="14">
        <v>0</v>
      </c>
      <c r="EE34" s="14">
        <v>0</v>
      </c>
      <c r="EF34" s="14">
        <v>0</v>
      </c>
      <c r="EG34" s="14">
        <v>0</v>
      </c>
      <c r="EH34" s="14">
        <v>0</v>
      </c>
      <c r="EI34" s="14">
        <v>0</v>
      </c>
      <c r="EJ34" s="14">
        <v>0</v>
      </c>
      <c r="EK34" s="14">
        <v>0</v>
      </c>
      <c r="EL34" s="14">
        <v>0</v>
      </c>
      <c r="EM34" s="14">
        <v>0</v>
      </c>
      <c r="EN34" s="14">
        <v>0</v>
      </c>
      <c r="EO34" s="14">
        <v>0</v>
      </c>
      <c r="EP34" s="14">
        <v>0</v>
      </c>
      <c r="EQ34" s="14">
        <v>0</v>
      </c>
      <c r="ER34" s="14">
        <v>0</v>
      </c>
      <c r="ES34" s="14">
        <v>0</v>
      </c>
      <c r="ET34" s="14">
        <v>0</v>
      </c>
      <c r="EU34" s="14">
        <v>0</v>
      </c>
      <c r="EV34" s="14">
        <v>0</v>
      </c>
      <c r="EW34" s="14">
        <v>0</v>
      </c>
      <c r="EX34" s="14">
        <v>0</v>
      </c>
      <c r="EY34" s="14">
        <v>0</v>
      </c>
      <c r="EZ34" s="14">
        <v>0</v>
      </c>
      <c r="FA34" s="14">
        <v>0</v>
      </c>
      <c r="FB34" s="14">
        <v>0</v>
      </c>
      <c r="FC34" s="14">
        <v>0</v>
      </c>
      <c r="FD34" s="14">
        <v>0</v>
      </c>
      <c r="FE34" s="14">
        <v>0</v>
      </c>
      <c r="FF34" s="14">
        <v>0</v>
      </c>
      <c r="FG34" s="14">
        <v>0</v>
      </c>
      <c r="FH34" s="14">
        <v>0</v>
      </c>
      <c r="FI34" s="14">
        <v>0</v>
      </c>
      <c r="FJ34" s="14">
        <v>0</v>
      </c>
      <c r="FK34" s="14">
        <v>0</v>
      </c>
      <c r="FL34" s="14">
        <v>0</v>
      </c>
      <c r="FM34" s="14">
        <v>0</v>
      </c>
      <c r="FN34" s="14">
        <v>0</v>
      </c>
      <c r="FO34" s="14">
        <v>0</v>
      </c>
      <c r="FP34" s="14">
        <v>0</v>
      </c>
      <c r="FQ34" s="14">
        <v>0</v>
      </c>
      <c r="FR34" s="14">
        <v>0</v>
      </c>
      <c r="FS34" s="14">
        <v>0</v>
      </c>
      <c r="FT34" s="14">
        <v>0</v>
      </c>
      <c r="FU34" s="14">
        <v>0</v>
      </c>
      <c r="FV34" s="14">
        <v>0</v>
      </c>
      <c r="FW34" s="14">
        <v>0</v>
      </c>
      <c r="FX34" s="14">
        <v>0</v>
      </c>
      <c r="FY34" s="14">
        <v>0</v>
      </c>
      <c r="FZ34" s="14">
        <v>0</v>
      </c>
      <c r="GA34" s="14">
        <v>0</v>
      </c>
      <c r="GB34" s="14">
        <v>0</v>
      </c>
      <c r="GC34" s="14">
        <v>0</v>
      </c>
      <c r="GD34" s="14">
        <v>0</v>
      </c>
      <c r="GE34" s="14">
        <v>0</v>
      </c>
      <c r="GF34" s="14">
        <v>0</v>
      </c>
      <c r="GG34" s="14">
        <v>0</v>
      </c>
      <c r="GH34" s="14">
        <v>0</v>
      </c>
      <c r="GI34" s="14">
        <v>0</v>
      </c>
      <c r="GJ34" s="14">
        <v>135626</v>
      </c>
      <c r="GK34" s="13"/>
    </row>
    <row r="35" spans="1:193" x14ac:dyDescent="0.3">
      <c r="A35" s="14">
        <v>135630</v>
      </c>
      <c r="B35" s="14">
        <f>VLOOKUP(A35,'[9]Fluxo por Unidade'!$G:$H,2,0)</f>
        <v>6446</v>
      </c>
      <c r="C35" s="14" t="s">
        <v>287</v>
      </c>
      <c r="D35" s="14" t="s">
        <v>288</v>
      </c>
      <c r="E35" s="15">
        <v>0</v>
      </c>
      <c r="F35" s="14" t="s">
        <v>165</v>
      </c>
      <c r="G35" s="14" t="s">
        <v>166</v>
      </c>
      <c r="H35" s="14" t="str">
        <f>VLOOKUP(B35,Elegibilidade!A:I,9,0)</f>
        <v>Elegível</v>
      </c>
      <c r="I35" s="16">
        <v>29</v>
      </c>
      <c r="J35" s="17">
        <f>SUMIFS(Inadimplência!Q:Q,Inadimplência!A:A,FluxoFuturo!B35)</f>
        <v>0</v>
      </c>
      <c r="K35" s="17">
        <f>SUM(T35:GI35)</f>
        <v>282122.78999999992</v>
      </c>
      <c r="L35" s="17">
        <f t="shared" ref="L35:L66" si="5">J35+K35</f>
        <v>282122.78999999992</v>
      </c>
      <c r="M35" s="14" t="s">
        <v>168</v>
      </c>
      <c r="N35" s="17">
        <v>282122.78999999992</v>
      </c>
      <c r="O35" s="17">
        <f t="shared" ref="O35:O66" si="6">NPV((1+12%)^(1/12)-1,T35:FY35)</f>
        <v>245623.83126246155</v>
      </c>
      <c r="P35" s="17">
        <f>Vendas!$J$2</f>
        <v>886.38148057613409</v>
      </c>
      <c r="Q35" s="116">
        <f>VLOOKUP(B35,Vendas!A:F,6,0)</f>
        <v>402.17</v>
      </c>
      <c r="R35" s="17">
        <f t="shared" ref="R35:R66" si="7">P35*Q35</f>
        <v>356476.04004330386</v>
      </c>
      <c r="S35" s="18">
        <f t="shared" ref="S35:S66" si="8">O35/R35</f>
        <v>0.68903321309511789</v>
      </c>
      <c r="T35" s="17">
        <v>9728.3700000000008</v>
      </c>
      <c r="U35" s="17">
        <v>9728.3700000000008</v>
      </c>
      <c r="V35" s="17">
        <v>9728.3700000000008</v>
      </c>
      <c r="W35" s="17">
        <v>9728.3700000000008</v>
      </c>
      <c r="X35" s="17">
        <v>9728.3700000000008</v>
      </c>
      <c r="Y35" s="17">
        <v>9728.3700000000008</v>
      </c>
      <c r="Z35" s="17">
        <v>9728.3700000000008</v>
      </c>
      <c r="AA35" s="17">
        <v>9728.3700000000008</v>
      </c>
      <c r="AB35" s="17">
        <v>9728.3700000000008</v>
      </c>
      <c r="AC35" s="17">
        <v>9728.3700000000008</v>
      </c>
      <c r="AD35" s="17">
        <v>9728.3700000000008</v>
      </c>
      <c r="AE35" s="17">
        <v>9728.3700000000008</v>
      </c>
      <c r="AF35" s="17">
        <v>9728.3700000000008</v>
      </c>
      <c r="AG35" s="17">
        <v>9728.3700000000008</v>
      </c>
      <c r="AH35" s="17">
        <v>9728.3700000000008</v>
      </c>
      <c r="AI35" s="17">
        <v>9728.3700000000008</v>
      </c>
      <c r="AJ35" s="17">
        <v>9728.3700000000008</v>
      </c>
      <c r="AK35" s="17">
        <v>9728.3700000000008</v>
      </c>
      <c r="AL35" s="17">
        <v>9728.3700000000008</v>
      </c>
      <c r="AM35" s="17">
        <v>9728.3700000000008</v>
      </c>
      <c r="AN35" s="17">
        <v>9728.3700000000008</v>
      </c>
      <c r="AO35" s="17">
        <v>9728.3700000000008</v>
      </c>
      <c r="AP35" s="17">
        <v>9728.3700000000008</v>
      </c>
      <c r="AQ35" s="17">
        <v>9728.3700000000008</v>
      </c>
      <c r="AR35" s="17">
        <v>9728.3700000000008</v>
      </c>
      <c r="AS35" s="17">
        <v>9728.3700000000008</v>
      </c>
      <c r="AT35" s="17">
        <v>9728.3700000000008</v>
      </c>
      <c r="AU35" s="17">
        <v>9728.3700000000008</v>
      </c>
      <c r="AV35" s="17">
        <v>9728.43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  <c r="CB35" s="14">
        <v>0</v>
      </c>
      <c r="CC35" s="14">
        <v>0</v>
      </c>
      <c r="CD35" s="14">
        <v>0</v>
      </c>
      <c r="CE35" s="14">
        <v>0</v>
      </c>
      <c r="CF35" s="14">
        <v>0</v>
      </c>
      <c r="CG35" s="14">
        <v>0</v>
      </c>
      <c r="CH35" s="14">
        <v>0</v>
      </c>
      <c r="CI35" s="14">
        <v>0</v>
      </c>
      <c r="CJ35" s="14">
        <v>0</v>
      </c>
      <c r="CK35" s="14">
        <v>0</v>
      </c>
      <c r="CL35" s="14">
        <v>0</v>
      </c>
      <c r="CM35" s="14">
        <v>0</v>
      </c>
      <c r="CN35" s="14">
        <v>0</v>
      </c>
      <c r="CO35" s="14">
        <v>0</v>
      </c>
      <c r="CP35" s="14">
        <v>0</v>
      </c>
      <c r="CQ35" s="14">
        <v>0</v>
      </c>
      <c r="CR35" s="14">
        <v>0</v>
      </c>
      <c r="CS35" s="14">
        <v>0</v>
      </c>
      <c r="CT35" s="14">
        <v>0</v>
      </c>
      <c r="CU35" s="14">
        <v>0</v>
      </c>
      <c r="CV35" s="14">
        <v>0</v>
      </c>
      <c r="CW35" s="14">
        <v>0</v>
      </c>
      <c r="CX35" s="14">
        <v>0</v>
      </c>
      <c r="CY35" s="14">
        <v>0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4">
        <v>0</v>
      </c>
      <c r="DF35" s="14">
        <v>0</v>
      </c>
      <c r="DG35" s="14">
        <v>0</v>
      </c>
      <c r="DH35" s="14">
        <v>0</v>
      </c>
      <c r="DI35" s="14">
        <v>0</v>
      </c>
      <c r="DJ35" s="14">
        <v>0</v>
      </c>
      <c r="DK35" s="14">
        <v>0</v>
      </c>
      <c r="DL35" s="14">
        <v>0</v>
      </c>
      <c r="DM35" s="14">
        <v>0</v>
      </c>
      <c r="DN35" s="14">
        <v>0</v>
      </c>
      <c r="DO35" s="14">
        <v>0</v>
      </c>
      <c r="DP35" s="14">
        <v>0</v>
      </c>
      <c r="DQ35" s="14">
        <v>0</v>
      </c>
      <c r="DR35" s="14">
        <v>0</v>
      </c>
      <c r="DS35" s="14">
        <v>0</v>
      </c>
      <c r="DT35" s="14">
        <v>0</v>
      </c>
      <c r="DU35" s="14">
        <v>0</v>
      </c>
      <c r="DV35" s="14">
        <v>0</v>
      </c>
      <c r="DW35" s="14">
        <v>0</v>
      </c>
      <c r="DX35" s="14">
        <v>0</v>
      </c>
      <c r="DY35" s="14">
        <v>0</v>
      </c>
      <c r="DZ35" s="14">
        <v>0</v>
      </c>
      <c r="EA35" s="14">
        <v>0</v>
      </c>
      <c r="EB35" s="14">
        <v>0</v>
      </c>
      <c r="EC35" s="14">
        <v>0</v>
      </c>
      <c r="ED35" s="14">
        <v>0</v>
      </c>
      <c r="EE35" s="14">
        <v>0</v>
      </c>
      <c r="EF35" s="14">
        <v>0</v>
      </c>
      <c r="EG35" s="14">
        <v>0</v>
      </c>
      <c r="EH35" s="14">
        <v>0</v>
      </c>
      <c r="EI35" s="14">
        <v>0</v>
      </c>
      <c r="EJ35" s="14">
        <v>0</v>
      </c>
      <c r="EK35" s="14">
        <v>0</v>
      </c>
      <c r="EL35" s="14">
        <v>0</v>
      </c>
      <c r="EM35" s="14">
        <v>0</v>
      </c>
      <c r="EN35" s="14">
        <v>0</v>
      </c>
      <c r="EO35" s="14">
        <v>0</v>
      </c>
      <c r="EP35" s="14">
        <v>0</v>
      </c>
      <c r="EQ35" s="14">
        <v>0</v>
      </c>
      <c r="ER35" s="14">
        <v>0</v>
      </c>
      <c r="ES35" s="14">
        <v>0</v>
      </c>
      <c r="ET35" s="14">
        <v>0</v>
      </c>
      <c r="EU35" s="14">
        <v>0</v>
      </c>
      <c r="EV35" s="14">
        <v>0</v>
      </c>
      <c r="EW35" s="14">
        <v>0</v>
      </c>
      <c r="EX35" s="14">
        <v>0</v>
      </c>
      <c r="EY35" s="14">
        <v>0</v>
      </c>
      <c r="EZ35" s="14">
        <v>0</v>
      </c>
      <c r="FA35" s="14">
        <v>0</v>
      </c>
      <c r="FB35" s="14">
        <v>0</v>
      </c>
      <c r="FC35" s="14">
        <v>0</v>
      </c>
      <c r="FD35" s="14">
        <v>0</v>
      </c>
      <c r="FE35" s="14">
        <v>0</v>
      </c>
      <c r="FF35" s="14">
        <v>0</v>
      </c>
      <c r="FG35" s="14">
        <v>0</v>
      </c>
      <c r="FH35" s="14">
        <v>0</v>
      </c>
      <c r="FI35" s="14">
        <v>0</v>
      </c>
      <c r="FJ35" s="14">
        <v>0</v>
      </c>
      <c r="FK35" s="14">
        <v>0</v>
      </c>
      <c r="FL35" s="14">
        <v>0</v>
      </c>
      <c r="FM35" s="14">
        <v>0</v>
      </c>
      <c r="FN35" s="14">
        <v>0</v>
      </c>
      <c r="FO35" s="14">
        <v>0</v>
      </c>
      <c r="FP35" s="14">
        <v>0</v>
      </c>
      <c r="FQ35" s="14">
        <v>0</v>
      </c>
      <c r="FR35" s="14">
        <v>0</v>
      </c>
      <c r="FS35" s="14">
        <v>0</v>
      </c>
      <c r="FT35" s="14">
        <v>0</v>
      </c>
      <c r="FU35" s="14">
        <v>0</v>
      </c>
      <c r="FV35" s="14">
        <v>0</v>
      </c>
      <c r="FW35" s="14">
        <v>0</v>
      </c>
      <c r="FX35" s="14">
        <v>0</v>
      </c>
      <c r="FY35" s="14">
        <v>0</v>
      </c>
      <c r="FZ35" s="14">
        <v>0</v>
      </c>
      <c r="GA35" s="14">
        <v>0</v>
      </c>
      <c r="GB35" s="14">
        <v>0</v>
      </c>
      <c r="GC35" s="14">
        <v>0</v>
      </c>
      <c r="GD35" s="14">
        <v>0</v>
      </c>
      <c r="GE35" s="14">
        <v>0</v>
      </c>
      <c r="GF35" s="14">
        <v>0</v>
      </c>
      <c r="GG35" s="14">
        <v>0</v>
      </c>
      <c r="GH35" s="14">
        <v>0</v>
      </c>
      <c r="GI35" s="14">
        <v>0</v>
      </c>
      <c r="GJ35" s="14">
        <v>135630</v>
      </c>
      <c r="GK35" s="13"/>
    </row>
    <row r="36" spans="1:193" x14ac:dyDescent="0.3">
      <c r="A36" s="14">
        <v>135954</v>
      </c>
      <c r="B36" s="14">
        <v>5406</v>
      </c>
      <c r="C36" s="14" t="s">
        <v>320</v>
      </c>
      <c r="D36" s="14" t="s">
        <v>321</v>
      </c>
      <c r="E36" s="15">
        <v>0.100339</v>
      </c>
      <c r="F36" s="14" t="s">
        <v>165</v>
      </c>
      <c r="G36" s="14" t="s">
        <v>166</v>
      </c>
      <c r="H36" s="14" t="str">
        <f>VLOOKUP(B36,Elegibilidade!A:I,9,0)</f>
        <v>Inelegível</v>
      </c>
      <c r="I36" s="16">
        <v>172</v>
      </c>
      <c r="J36" s="17">
        <f>SUMIFS(Inadimplência!Q:Q,Inadimplência!A:A,FluxoFuturo!B36)</f>
        <v>0</v>
      </c>
      <c r="K36" s="17">
        <f>NPV(0.8%,T36:GI36)</f>
        <v>283875.50761272642</v>
      </c>
      <c r="L36" s="17">
        <f t="shared" si="5"/>
        <v>283875.50761272642</v>
      </c>
      <c r="M36" s="14" t="s">
        <v>168</v>
      </c>
      <c r="N36" s="17">
        <f>NPV(0.8%,W36:GB36)</f>
        <v>266190.88893003919</v>
      </c>
      <c r="O36" s="17">
        <f t="shared" si="6"/>
        <v>251468.73821111934</v>
      </c>
      <c r="P36" s="17">
        <f>Vendas!$J$2</f>
        <v>886.38148057613409</v>
      </c>
      <c r="Q36" s="116">
        <f>VLOOKUP(B36,Vendas!A:F,6,0)</f>
        <v>360</v>
      </c>
      <c r="R36" s="17">
        <f t="shared" si="7"/>
        <v>319097.33300740825</v>
      </c>
      <c r="S36" s="18">
        <f t="shared" si="8"/>
        <v>0.78806280153172314</v>
      </c>
      <c r="T36" s="17">
        <v>7741.92</v>
      </c>
      <c r="U36" s="17">
        <v>7741.92</v>
      </c>
      <c r="V36" s="17">
        <v>1977.93</v>
      </c>
      <c r="W36" s="17">
        <v>1977.93</v>
      </c>
      <c r="X36" s="17">
        <v>1977.93</v>
      </c>
      <c r="Y36" s="17">
        <v>1977.93</v>
      </c>
      <c r="Z36" s="17">
        <v>1977.93</v>
      </c>
      <c r="AA36" s="17">
        <v>1977.93</v>
      </c>
      <c r="AB36" s="17">
        <v>1977.93</v>
      </c>
      <c r="AC36" s="17">
        <v>1977.93</v>
      </c>
      <c r="AD36" s="17">
        <v>1977.93</v>
      </c>
      <c r="AE36" s="17">
        <v>1977.93</v>
      </c>
      <c r="AF36" s="17">
        <v>14046.32</v>
      </c>
      <c r="AG36" s="17">
        <v>1977.93</v>
      </c>
      <c r="AH36" s="17">
        <v>1977.93</v>
      </c>
      <c r="AI36" s="17">
        <v>1977.93</v>
      </c>
      <c r="AJ36" s="17">
        <v>1977.93</v>
      </c>
      <c r="AK36" s="17">
        <v>1977.93</v>
      </c>
      <c r="AL36" s="17">
        <v>1977.93</v>
      </c>
      <c r="AM36" s="17">
        <v>1977.93</v>
      </c>
      <c r="AN36" s="17">
        <v>1977.93</v>
      </c>
      <c r="AO36" s="17">
        <v>1977.93</v>
      </c>
      <c r="AP36" s="17">
        <v>1977.93</v>
      </c>
      <c r="AQ36" s="17">
        <v>1977.93</v>
      </c>
      <c r="AR36" s="17">
        <v>14046.32</v>
      </c>
      <c r="AS36" s="17">
        <v>1977.93</v>
      </c>
      <c r="AT36" s="17">
        <v>1977.93</v>
      </c>
      <c r="AU36" s="17">
        <v>1977.93</v>
      </c>
      <c r="AV36" s="17">
        <v>1977.93</v>
      </c>
      <c r="AW36" s="17">
        <v>1977.93</v>
      </c>
      <c r="AX36" s="17">
        <v>1977.93</v>
      </c>
      <c r="AY36" s="17">
        <v>1977.93</v>
      </c>
      <c r="AZ36" s="17">
        <v>1977.93</v>
      </c>
      <c r="BA36" s="17">
        <v>1977.93</v>
      </c>
      <c r="BB36" s="17">
        <v>1977.93</v>
      </c>
      <c r="BC36" s="17">
        <v>1977.93</v>
      </c>
      <c r="BD36" s="17">
        <v>14046.32</v>
      </c>
      <c r="BE36" s="17">
        <v>1977.93</v>
      </c>
      <c r="BF36" s="17">
        <v>1977.93</v>
      </c>
      <c r="BG36" s="17">
        <v>1977.93</v>
      </c>
      <c r="BH36" s="17">
        <v>1977.93</v>
      </c>
      <c r="BI36" s="17">
        <v>1977.93</v>
      </c>
      <c r="BJ36" s="17">
        <v>1977.93</v>
      </c>
      <c r="BK36" s="17">
        <v>1977.93</v>
      </c>
      <c r="BL36" s="17">
        <v>1977.93</v>
      </c>
      <c r="BM36" s="17">
        <v>1977.93</v>
      </c>
      <c r="BN36" s="17">
        <v>1977.93</v>
      </c>
      <c r="BO36" s="17">
        <v>1977.93</v>
      </c>
      <c r="BP36" s="17">
        <v>14046.32</v>
      </c>
      <c r="BQ36" s="17">
        <v>1977.93</v>
      </c>
      <c r="BR36" s="17">
        <v>1977.93</v>
      </c>
      <c r="BS36" s="17">
        <v>1977.93</v>
      </c>
      <c r="BT36" s="17">
        <v>1977.93</v>
      </c>
      <c r="BU36" s="17">
        <v>1977.93</v>
      </c>
      <c r="BV36" s="17">
        <v>1977.93</v>
      </c>
      <c r="BW36" s="17">
        <v>1977.93</v>
      </c>
      <c r="BX36" s="17">
        <v>1977.93</v>
      </c>
      <c r="BY36" s="17">
        <v>1977.93</v>
      </c>
      <c r="BZ36" s="17">
        <v>1977.93</v>
      </c>
      <c r="CA36" s="17">
        <v>1977.93</v>
      </c>
      <c r="CB36" s="17">
        <v>14046.32</v>
      </c>
      <c r="CC36" s="17">
        <v>1977.93</v>
      </c>
      <c r="CD36" s="17">
        <v>1977.93</v>
      </c>
      <c r="CE36" s="17">
        <v>1977.93</v>
      </c>
      <c r="CF36" s="17">
        <v>1977.93</v>
      </c>
      <c r="CG36" s="17">
        <v>1977.93</v>
      </c>
      <c r="CH36" s="17">
        <v>1977.93</v>
      </c>
      <c r="CI36" s="17">
        <v>1977.93</v>
      </c>
      <c r="CJ36" s="17">
        <v>1977.93</v>
      </c>
      <c r="CK36" s="17">
        <v>1977.93</v>
      </c>
      <c r="CL36" s="17">
        <v>1977.93</v>
      </c>
      <c r="CM36" s="17">
        <v>1977.93</v>
      </c>
      <c r="CN36" s="17">
        <v>14046.32</v>
      </c>
      <c r="CO36" s="17">
        <v>1977.93</v>
      </c>
      <c r="CP36" s="17">
        <v>1977.93</v>
      </c>
      <c r="CQ36" s="17">
        <v>1977.93</v>
      </c>
      <c r="CR36" s="17">
        <v>1977.93</v>
      </c>
      <c r="CS36" s="17">
        <v>1977.93</v>
      </c>
      <c r="CT36" s="17">
        <v>1977.93</v>
      </c>
      <c r="CU36" s="17">
        <v>1977.93</v>
      </c>
      <c r="CV36" s="17">
        <v>1977.93</v>
      </c>
      <c r="CW36" s="17">
        <v>1977.93</v>
      </c>
      <c r="CX36" s="17">
        <v>1977.93</v>
      </c>
      <c r="CY36" s="17">
        <v>1977.93</v>
      </c>
      <c r="CZ36" s="17">
        <v>14046.32</v>
      </c>
      <c r="DA36" s="17">
        <v>1977.93</v>
      </c>
      <c r="DB36" s="17">
        <v>1977.93</v>
      </c>
      <c r="DC36" s="17">
        <v>1977.93</v>
      </c>
      <c r="DD36" s="17">
        <v>1977.93</v>
      </c>
      <c r="DE36" s="17">
        <v>1977.93</v>
      </c>
      <c r="DF36" s="17">
        <v>1977.93</v>
      </c>
      <c r="DG36" s="17">
        <v>1977.93</v>
      </c>
      <c r="DH36" s="17">
        <v>1977.93</v>
      </c>
      <c r="DI36" s="17">
        <v>1977.93</v>
      </c>
      <c r="DJ36" s="17">
        <v>1977.93</v>
      </c>
      <c r="DK36" s="17">
        <v>1977.93</v>
      </c>
      <c r="DL36" s="17">
        <v>14046.32</v>
      </c>
      <c r="DM36" s="17">
        <v>1977.93</v>
      </c>
      <c r="DN36" s="17">
        <v>1977.93</v>
      </c>
      <c r="DO36" s="17">
        <v>1977.93</v>
      </c>
      <c r="DP36" s="17">
        <v>1977.93</v>
      </c>
      <c r="DQ36" s="17">
        <v>1977.93</v>
      </c>
      <c r="DR36" s="17">
        <v>1977.93</v>
      </c>
      <c r="DS36" s="17">
        <v>1977.93</v>
      </c>
      <c r="DT36" s="17">
        <v>1977.93</v>
      </c>
      <c r="DU36" s="17">
        <v>1977.93</v>
      </c>
      <c r="DV36" s="17">
        <v>1977.93</v>
      </c>
      <c r="DW36" s="17">
        <v>1977.93</v>
      </c>
      <c r="DX36" s="17">
        <v>14046.32</v>
      </c>
      <c r="DY36" s="17">
        <v>1977.93</v>
      </c>
      <c r="DZ36" s="17">
        <v>1977.93</v>
      </c>
      <c r="EA36" s="17">
        <v>1977.93</v>
      </c>
      <c r="EB36" s="17">
        <v>1977.93</v>
      </c>
      <c r="EC36" s="17">
        <v>1977.93</v>
      </c>
      <c r="ED36" s="17">
        <v>1977.93</v>
      </c>
      <c r="EE36" s="17">
        <v>1977.93</v>
      </c>
      <c r="EF36" s="17">
        <v>1977.93</v>
      </c>
      <c r="EG36" s="17">
        <v>1977.93</v>
      </c>
      <c r="EH36" s="17">
        <v>1977.93</v>
      </c>
      <c r="EI36" s="17">
        <v>1977.93</v>
      </c>
      <c r="EJ36" s="17">
        <v>14046.32</v>
      </c>
      <c r="EK36" s="17">
        <v>1977.93</v>
      </c>
      <c r="EL36" s="17">
        <v>1977.93</v>
      </c>
      <c r="EM36" s="17">
        <v>1977.93</v>
      </c>
      <c r="EN36" s="17">
        <v>1977.93</v>
      </c>
      <c r="EO36" s="17">
        <v>1977.93</v>
      </c>
      <c r="EP36" s="17">
        <v>1977.93</v>
      </c>
      <c r="EQ36" s="17">
        <v>1977.93</v>
      </c>
      <c r="ER36" s="17">
        <v>1977.93</v>
      </c>
      <c r="ES36" s="17">
        <v>1977.93</v>
      </c>
      <c r="ET36" s="17">
        <v>1977.93</v>
      </c>
      <c r="EU36" s="17">
        <v>1977.93</v>
      </c>
      <c r="EV36" s="17">
        <v>14046.32</v>
      </c>
      <c r="EW36" s="17">
        <v>1977.93</v>
      </c>
      <c r="EX36" s="17">
        <v>1977.93</v>
      </c>
      <c r="EY36" s="17">
        <v>1977.93</v>
      </c>
      <c r="EZ36" s="17">
        <v>1977.93</v>
      </c>
      <c r="FA36" s="17">
        <v>1977.93</v>
      </c>
      <c r="FB36" s="17">
        <v>1977.93</v>
      </c>
      <c r="FC36" s="17">
        <v>1977.93</v>
      </c>
      <c r="FD36" s="17">
        <v>1977.93</v>
      </c>
      <c r="FE36" s="17">
        <v>1977.93</v>
      </c>
      <c r="FF36" s="17">
        <v>1977.93</v>
      </c>
      <c r="FG36" s="17">
        <v>1977.93</v>
      </c>
      <c r="FH36" s="17">
        <v>14046.32</v>
      </c>
      <c r="FI36" s="17">
        <v>1977.93</v>
      </c>
      <c r="FJ36" s="17">
        <v>1977.93</v>
      </c>
      <c r="FK36" s="17">
        <v>1977.93</v>
      </c>
      <c r="FL36" s="17">
        <v>1977.93</v>
      </c>
      <c r="FM36" s="17">
        <v>1977.93</v>
      </c>
      <c r="FN36" s="17">
        <v>1977.93</v>
      </c>
      <c r="FO36" s="17">
        <v>1977.93</v>
      </c>
      <c r="FP36" s="17">
        <v>1977.93</v>
      </c>
      <c r="FQ36" s="17">
        <v>1977.93</v>
      </c>
      <c r="FR36" s="17">
        <v>1977.93</v>
      </c>
      <c r="FS36" s="17">
        <v>1977.93</v>
      </c>
      <c r="FT36" s="17">
        <v>14046.32</v>
      </c>
      <c r="FU36" s="17">
        <v>1977.93</v>
      </c>
      <c r="FV36" s="17">
        <v>1977.93</v>
      </c>
      <c r="FW36" s="17">
        <v>1977.93</v>
      </c>
      <c r="FX36" s="17">
        <v>1977.93</v>
      </c>
      <c r="FY36" s="17">
        <v>1977.93</v>
      </c>
      <c r="FZ36" s="17">
        <v>1977.93</v>
      </c>
      <c r="GA36" s="17">
        <v>1977.93</v>
      </c>
      <c r="GB36" s="17">
        <v>1977.93</v>
      </c>
      <c r="GC36" s="17">
        <v>1977.93</v>
      </c>
      <c r="GD36" s="17">
        <v>1977.93</v>
      </c>
      <c r="GE36" s="17">
        <v>1977.93</v>
      </c>
      <c r="GF36" s="17">
        <v>14046.32</v>
      </c>
      <c r="GG36" s="17">
        <v>1977.93</v>
      </c>
      <c r="GH36" s="17">
        <v>1977.93</v>
      </c>
      <c r="GI36" s="17">
        <v>1977.93</v>
      </c>
      <c r="GJ36" s="14">
        <v>135954</v>
      </c>
      <c r="GK36" s="13"/>
    </row>
    <row r="37" spans="1:193" x14ac:dyDescent="0.3">
      <c r="A37" s="14">
        <v>135921</v>
      </c>
      <c r="B37" s="14">
        <f>VLOOKUP(A37,'[9]Fluxo por Unidade'!$G:$H,2,0)</f>
        <v>6492</v>
      </c>
      <c r="C37" s="14" t="s">
        <v>313</v>
      </c>
      <c r="D37" s="14" t="s">
        <v>314</v>
      </c>
      <c r="E37" s="15">
        <v>0</v>
      </c>
      <c r="F37" s="14" t="s">
        <v>165</v>
      </c>
      <c r="G37" s="14" t="s">
        <v>166</v>
      </c>
      <c r="H37" s="14" t="str">
        <f>VLOOKUP(B37,Elegibilidade!A:I,9,0)</f>
        <v>Elegível</v>
      </c>
      <c r="I37" s="16">
        <v>34</v>
      </c>
      <c r="J37" s="17">
        <f>SUMIFS(Inadimplência!Q:Q,Inadimplência!A:A,FluxoFuturo!B37)</f>
        <v>0</v>
      </c>
      <c r="K37" s="17">
        <f>SUM(T37:GI37)</f>
        <v>274365.38000000018</v>
      </c>
      <c r="L37" s="17">
        <f t="shared" si="5"/>
        <v>274365.38000000018</v>
      </c>
      <c r="M37" s="14" t="s">
        <v>168</v>
      </c>
      <c r="N37" s="17">
        <v>274365.38000000018</v>
      </c>
      <c r="O37" s="17">
        <f t="shared" si="6"/>
        <v>233569.18209859685</v>
      </c>
      <c r="P37" s="17">
        <f>Vendas!$J$2</f>
        <v>886.38148057613409</v>
      </c>
      <c r="Q37" s="116">
        <f>VLOOKUP(B37,Vendas!A:F,6,0)</f>
        <v>360</v>
      </c>
      <c r="R37" s="17">
        <f t="shared" si="7"/>
        <v>319097.33300740825</v>
      </c>
      <c r="S37" s="18">
        <f t="shared" si="8"/>
        <v>0.73196845582277004</v>
      </c>
      <c r="T37" s="17">
        <v>8069.57</v>
      </c>
      <c r="U37" s="17">
        <v>8069.57</v>
      </c>
      <c r="V37" s="17">
        <v>8069.57</v>
      </c>
      <c r="W37" s="17">
        <v>8069.57</v>
      </c>
      <c r="X37" s="17">
        <v>8069.57</v>
      </c>
      <c r="Y37" s="17">
        <v>8069.57</v>
      </c>
      <c r="Z37" s="17">
        <v>8069.57</v>
      </c>
      <c r="AA37" s="17">
        <v>8069.57</v>
      </c>
      <c r="AB37" s="17">
        <v>8069.57</v>
      </c>
      <c r="AC37" s="17">
        <v>8069.57</v>
      </c>
      <c r="AD37" s="17">
        <v>8069.57</v>
      </c>
      <c r="AE37" s="17">
        <v>8069.57</v>
      </c>
      <c r="AF37" s="17">
        <v>8069.57</v>
      </c>
      <c r="AG37" s="17">
        <v>8069.57</v>
      </c>
      <c r="AH37" s="17">
        <v>8069.57</v>
      </c>
      <c r="AI37" s="17">
        <v>8069.57</v>
      </c>
      <c r="AJ37" s="17">
        <v>8069.57</v>
      </c>
      <c r="AK37" s="17">
        <v>8069.57</v>
      </c>
      <c r="AL37" s="17">
        <v>8069.57</v>
      </c>
      <c r="AM37" s="17">
        <v>8069.57</v>
      </c>
      <c r="AN37" s="17">
        <v>8069.57</v>
      </c>
      <c r="AO37" s="17">
        <v>8069.57</v>
      </c>
      <c r="AP37" s="17">
        <v>8069.57</v>
      </c>
      <c r="AQ37" s="17">
        <v>8069.57</v>
      </c>
      <c r="AR37" s="17">
        <v>8069.57</v>
      </c>
      <c r="AS37" s="17">
        <v>8069.57</v>
      </c>
      <c r="AT37" s="17">
        <v>8069.57</v>
      </c>
      <c r="AU37" s="17">
        <v>8069.57</v>
      </c>
      <c r="AV37" s="17">
        <v>8069.57</v>
      </c>
      <c r="AW37" s="17">
        <v>8069.57</v>
      </c>
      <c r="AX37" s="17">
        <v>8069.57</v>
      </c>
      <c r="AY37" s="17">
        <v>8069.57</v>
      </c>
      <c r="AZ37" s="17">
        <v>8069.57</v>
      </c>
      <c r="BA37" s="17">
        <v>8069.57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</v>
      </c>
      <c r="BT37" s="14">
        <v>0</v>
      </c>
      <c r="BU37" s="14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0</v>
      </c>
      <c r="CC37" s="14">
        <v>0</v>
      </c>
      <c r="CD37" s="14">
        <v>0</v>
      </c>
      <c r="CE37" s="14">
        <v>0</v>
      </c>
      <c r="CF37" s="14">
        <v>0</v>
      </c>
      <c r="CG37" s="14">
        <v>0</v>
      </c>
      <c r="CH37" s="14">
        <v>0</v>
      </c>
      <c r="CI37" s="14">
        <v>0</v>
      </c>
      <c r="CJ37" s="14">
        <v>0</v>
      </c>
      <c r="CK37" s="14">
        <v>0</v>
      </c>
      <c r="CL37" s="14">
        <v>0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14">
        <v>0</v>
      </c>
      <c r="CT37" s="14">
        <v>0</v>
      </c>
      <c r="CU37" s="14">
        <v>0</v>
      </c>
      <c r="CV37" s="14">
        <v>0</v>
      </c>
      <c r="CW37" s="14">
        <v>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4">
        <v>0</v>
      </c>
      <c r="DF37" s="14">
        <v>0</v>
      </c>
      <c r="DG37" s="14">
        <v>0</v>
      </c>
      <c r="DH37" s="14">
        <v>0</v>
      </c>
      <c r="DI37" s="14">
        <v>0</v>
      </c>
      <c r="DJ37" s="14">
        <v>0</v>
      </c>
      <c r="DK37" s="14">
        <v>0</v>
      </c>
      <c r="DL37" s="14">
        <v>0</v>
      </c>
      <c r="DM37" s="14">
        <v>0</v>
      </c>
      <c r="DN37" s="14">
        <v>0</v>
      </c>
      <c r="DO37" s="14">
        <v>0</v>
      </c>
      <c r="DP37" s="14">
        <v>0</v>
      </c>
      <c r="DQ37" s="14">
        <v>0</v>
      </c>
      <c r="DR37" s="14">
        <v>0</v>
      </c>
      <c r="DS37" s="14">
        <v>0</v>
      </c>
      <c r="DT37" s="14">
        <v>0</v>
      </c>
      <c r="DU37" s="14">
        <v>0</v>
      </c>
      <c r="DV37" s="14">
        <v>0</v>
      </c>
      <c r="DW37" s="14">
        <v>0</v>
      </c>
      <c r="DX37" s="14">
        <v>0</v>
      </c>
      <c r="DY37" s="14">
        <v>0</v>
      </c>
      <c r="DZ37" s="14">
        <v>0</v>
      </c>
      <c r="EA37" s="14">
        <v>0</v>
      </c>
      <c r="EB37" s="14">
        <v>0</v>
      </c>
      <c r="EC37" s="14">
        <v>0</v>
      </c>
      <c r="ED37" s="14">
        <v>0</v>
      </c>
      <c r="EE37" s="14">
        <v>0</v>
      </c>
      <c r="EF37" s="14">
        <v>0</v>
      </c>
      <c r="EG37" s="14">
        <v>0</v>
      </c>
      <c r="EH37" s="14">
        <v>0</v>
      </c>
      <c r="EI37" s="14">
        <v>0</v>
      </c>
      <c r="EJ37" s="14">
        <v>0</v>
      </c>
      <c r="EK37" s="14">
        <v>0</v>
      </c>
      <c r="EL37" s="14">
        <v>0</v>
      </c>
      <c r="EM37" s="14">
        <v>0</v>
      </c>
      <c r="EN37" s="14">
        <v>0</v>
      </c>
      <c r="EO37" s="14">
        <v>0</v>
      </c>
      <c r="EP37" s="14">
        <v>0</v>
      </c>
      <c r="EQ37" s="14">
        <v>0</v>
      </c>
      <c r="ER37" s="14">
        <v>0</v>
      </c>
      <c r="ES37" s="14">
        <v>0</v>
      </c>
      <c r="ET37" s="14">
        <v>0</v>
      </c>
      <c r="EU37" s="14">
        <v>0</v>
      </c>
      <c r="EV37" s="14">
        <v>0</v>
      </c>
      <c r="EW37" s="14">
        <v>0</v>
      </c>
      <c r="EX37" s="14">
        <v>0</v>
      </c>
      <c r="EY37" s="14">
        <v>0</v>
      </c>
      <c r="EZ37" s="14">
        <v>0</v>
      </c>
      <c r="FA37" s="14">
        <v>0</v>
      </c>
      <c r="FB37" s="14">
        <v>0</v>
      </c>
      <c r="FC37" s="14">
        <v>0</v>
      </c>
      <c r="FD37" s="14">
        <v>0</v>
      </c>
      <c r="FE37" s="14">
        <v>0</v>
      </c>
      <c r="FF37" s="14">
        <v>0</v>
      </c>
      <c r="FG37" s="14">
        <v>0</v>
      </c>
      <c r="FH37" s="14">
        <v>0</v>
      </c>
      <c r="FI37" s="14">
        <v>0</v>
      </c>
      <c r="FJ37" s="14">
        <v>0</v>
      </c>
      <c r="FK37" s="14">
        <v>0</v>
      </c>
      <c r="FL37" s="14">
        <v>0</v>
      </c>
      <c r="FM37" s="14">
        <v>0</v>
      </c>
      <c r="FN37" s="14">
        <v>0</v>
      </c>
      <c r="FO37" s="14">
        <v>0</v>
      </c>
      <c r="FP37" s="14">
        <v>0</v>
      </c>
      <c r="FQ37" s="14">
        <v>0</v>
      </c>
      <c r="FR37" s="14">
        <v>0</v>
      </c>
      <c r="FS37" s="14">
        <v>0</v>
      </c>
      <c r="FT37" s="14">
        <v>0</v>
      </c>
      <c r="FU37" s="14">
        <v>0</v>
      </c>
      <c r="FV37" s="14">
        <v>0</v>
      </c>
      <c r="FW37" s="14">
        <v>0</v>
      </c>
      <c r="FX37" s="14">
        <v>0</v>
      </c>
      <c r="FY37" s="14">
        <v>0</v>
      </c>
      <c r="FZ37" s="14">
        <v>0</v>
      </c>
      <c r="GA37" s="14">
        <v>0</v>
      </c>
      <c r="GB37" s="14">
        <v>0</v>
      </c>
      <c r="GC37" s="14">
        <v>0</v>
      </c>
      <c r="GD37" s="14">
        <v>0</v>
      </c>
      <c r="GE37" s="14">
        <v>0</v>
      </c>
      <c r="GF37" s="14">
        <v>0</v>
      </c>
      <c r="GG37" s="14">
        <v>0</v>
      </c>
      <c r="GH37" s="14">
        <v>0</v>
      </c>
      <c r="GI37" s="14">
        <v>0</v>
      </c>
      <c r="GJ37" s="14">
        <v>135921</v>
      </c>
      <c r="GK37" s="13"/>
    </row>
    <row r="38" spans="1:193" x14ac:dyDescent="0.3">
      <c r="A38" s="14">
        <v>135645</v>
      </c>
      <c r="B38" s="14">
        <f>VLOOKUP(A38,'[9]Fluxo por Unidade'!$G:$H,2,0)</f>
        <v>6396</v>
      </c>
      <c r="C38" s="14" t="s">
        <v>237</v>
      </c>
      <c r="D38" s="14" t="s">
        <v>238</v>
      </c>
      <c r="E38" s="15">
        <v>0.1003</v>
      </c>
      <c r="F38" s="14" t="s">
        <v>165</v>
      </c>
      <c r="G38" s="14" t="s">
        <v>166</v>
      </c>
      <c r="H38" s="14" t="str">
        <f>VLOOKUP(B38,Elegibilidade!A:I,9,0)</f>
        <v>Elegível</v>
      </c>
      <c r="I38" s="16">
        <v>151</v>
      </c>
      <c r="J38" s="17">
        <f>SUMIFS(Inadimplência!Q:Q,Inadimplência!A:A,FluxoFuturo!B38)</f>
        <v>3166.03</v>
      </c>
      <c r="K38" s="17">
        <f t="shared" ref="K38:K49" si="9">NPV(0.8%,T38:GI38)</f>
        <v>270620.49518620752</v>
      </c>
      <c r="L38" s="17">
        <f t="shared" si="5"/>
        <v>273786.52518620755</v>
      </c>
      <c r="M38" s="14" t="s">
        <v>372</v>
      </c>
      <c r="N38" s="17">
        <v>273786.52518620755</v>
      </c>
      <c r="O38" s="17">
        <f t="shared" si="6"/>
        <v>247716.18766425605</v>
      </c>
      <c r="P38" s="17">
        <f>Vendas!$J$2</f>
        <v>886.38148057613409</v>
      </c>
      <c r="Q38" s="116">
        <f>VLOOKUP(B38,Vendas!A:F,6,0)</f>
        <v>360.15</v>
      </c>
      <c r="R38" s="17">
        <f t="shared" si="7"/>
        <v>319230.29022949468</v>
      </c>
      <c r="S38" s="18">
        <f t="shared" si="8"/>
        <v>0.77597958353567531</v>
      </c>
      <c r="T38" s="17">
        <v>3093.84</v>
      </c>
      <c r="U38" s="17">
        <v>3093.84</v>
      </c>
      <c r="V38" s="17">
        <v>3093.84</v>
      </c>
      <c r="W38" s="17">
        <v>3093.84</v>
      </c>
      <c r="X38" s="17">
        <v>3093.84</v>
      </c>
      <c r="Y38" s="17">
        <v>3093.84</v>
      </c>
      <c r="Z38" s="17">
        <v>3093.84</v>
      </c>
      <c r="AA38" s="17">
        <v>3093.84</v>
      </c>
      <c r="AB38" s="17">
        <v>3093.84</v>
      </c>
      <c r="AC38" s="17">
        <v>3093.84</v>
      </c>
      <c r="AD38" s="17">
        <v>3093.84</v>
      </c>
      <c r="AE38" s="17">
        <v>3093.84</v>
      </c>
      <c r="AF38" s="17">
        <v>3093.84</v>
      </c>
      <c r="AG38" s="17">
        <v>3093.84</v>
      </c>
      <c r="AH38" s="17">
        <v>3093.84</v>
      </c>
      <c r="AI38" s="17">
        <v>3093.84</v>
      </c>
      <c r="AJ38" s="17">
        <v>3093.84</v>
      </c>
      <c r="AK38" s="17">
        <v>3093.84</v>
      </c>
      <c r="AL38" s="17">
        <v>3093.84</v>
      </c>
      <c r="AM38" s="17">
        <v>3093.84</v>
      </c>
      <c r="AN38" s="17">
        <v>3093.84</v>
      </c>
      <c r="AO38" s="17">
        <v>3093.84</v>
      </c>
      <c r="AP38" s="17">
        <v>3093.84</v>
      </c>
      <c r="AQ38" s="17">
        <v>3093.84</v>
      </c>
      <c r="AR38" s="17">
        <v>3093.84</v>
      </c>
      <c r="AS38" s="17">
        <v>3093.84</v>
      </c>
      <c r="AT38" s="17">
        <v>3093.84</v>
      </c>
      <c r="AU38" s="17">
        <v>3093.84</v>
      </c>
      <c r="AV38" s="17">
        <v>3093.84</v>
      </c>
      <c r="AW38" s="17">
        <v>3093.84</v>
      </c>
      <c r="AX38" s="17">
        <v>3093.84</v>
      </c>
      <c r="AY38" s="17">
        <v>3093.84</v>
      </c>
      <c r="AZ38" s="17">
        <v>3093.84</v>
      </c>
      <c r="BA38" s="17">
        <v>3093.84</v>
      </c>
      <c r="BB38" s="17">
        <v>3093.84</v>
      </c>
      <c r="BC38" s="17">
        <v>3093.84</v>
      </c>
      <c r="BD38" s="17">
        <v>3093.84</v>
      </c>
      <c r="BE38" s="17">
        <v>3093.84</v>
      </c>
      <c r="BF38" s="17">
        <v>3093.84</v>
      </c>
      <c r="BG38" s="17">
        <v>3093.84</v>
      </c>
      <c r="BH38" s="17">
        <v>3093.84</v>
      </c>
      <c r="BI38" s="17">
        <v>3093.84</v>
      </c>
      <c r="BJ38" s="17">
        <v>3093.84</v>
      </c>
      <c r="BK38" s="17">
        <v>3093.84</v>
      </c>
      <c r="BL38" s="17">
        <v>3093.84</v>
      </c>
      <c r="BM38" s="17">
        <v>3093.84</v>
      </c>
      <c r="BN38" s="17">
        <v>3093.84</v>
      </c>
      <c r="BO38" s="17">
        <v>3093.84</v>
      </c>
      <c r="BP38" s="17">
        <v>3093.84</v>
      </c>
      <c r="BQ38" s="17">
        <v>3093.84</v>
      </c>
      <c r="BR38" s="17">
        <v>3093.84</v>
      </c>
      <c r="BS38" s="17">
        <v>3093.84</v>
      </c>
      <c r="BT38" s="17">
        <v>3093.84</v>
      </c>
      <c r="BU38" s="17">
        <v>3093.84</v>
      </c>
      <c r="BV38" s="17">
        <v>3093.84</v>
      </c>
      <c r="BW38" s="17">
        <v>3093.84</v>
      </c>
      <c r="BX38" s="17">
        <v>3093.84</v>
      </c>
      <c r="BY38" s="17">
        <v>3093.84</v>
      </c>
      <c r="BZ38" s="17">
        <v>3093.84</v>
      </c>
      <c r="CA38" s="17">
        <v>3093.84</v>
      </c>
      <c r="CB38" s="17">
        <v>3093.84</v>
      </c>
      <c r="CC38" s="17">
        <v>3093.84</v>
      </c>
      <c r="CD38" s="17">
        <v>3093.84</v>
      </c>
      <c r="CE38" s="17">
        <v>3093.84</v>
      </c>
      <c r="CF38" s="17">
        <v>3093.84</v>
      </c>
      <c r="CG38" s="17">
        <v>3093.84</v>
      </c>
      <c r="CH38" s="17">
        <v>3093.84</v>
      </c>
      <c r="CI38" s="17">
        <v>3093.84</v>
      </c>
      <c r="CJ38" s="17">
        <v>3093.84</v>
      </c>
      <c r="CK38" s="17">
        <v>3093.84</v>
      </c>
      <c r="CL38" s="17">
        <v>3093.84</v>
      </c>
      <c r="CM38" s="17">
        <v>3093.84</v>
      </c>
      <c r="CN38" s="17">
        <v>3093.84</v>
      </c>
      <c r="CO38" s="17">
        <v>3093.84</v>
      </c>
      <c r="CP38" s="17">
        <v>3093.84</v>
      </c>
      <c r="CQ38" s="17">
        <v>3093.84</v>
      </c>
      <c r="CR38" s="17">
        <v>3093.84</v>
      </c>
      <c r="CS38" s="17">
        <v>3093.84</v>
      </c>
      <c r="CT38" s="17">
        <v>3093.84</v>
      </c>
      <c r="CU38" s="17">
        <v>3093.84</v>
      </c>
      <c r="CV38" s="17">
        <v>3093.84</v>
      </c>
      <c r="CW38" s="17">
        <v>3093.84</v>
      </c>
      <c r="CX38" s="17">
        <v>3093.84</v>
      </c>
      <c r="CY38" s="17">
        <v>3093.84</v>
      </c>
      <c r="CZ38" s="17">
        <v>3093.84</v>
      </c>
      <c r="DA38" s="17">
        <v>3093.84</v>
      </c>
      <c r="DB38" s="17">
        <v>3093.84</v>
      </c>
      <c r="DC38" s="17">
        <v>3093.84</v>
      </c>
      <c r="DD38" s="17">
        <v>3093.84</v>
      </c>
      <c r="DE38" s="17">
        <v>3093.84</v>
      </c>
      <c r="DF38" s="17">
        <v>3093.84</v>
      </c>
      <c r="DG38" s="17">
        <v>3093.84</v>
      </c>
      <c r="DH38" s="17">
        <v>3093.84</v>
      </c>
      <c r="DI38" s="17">
        <v>3093.84</v>
      </c>
      <c r="DJ38" s="17">
        <v>3093.84</v>
      </c>
      <c r="DK38" s="17">
        <v>3093.84</v>
      </c>
      <c r="DL38" s="17">
        <v>3093.84</v>
      </c>
      <c r="DM38" s="17">
        <v>3093.84</v>
      </c>
      <c r="DN38" s="17">
        <v>3093.84</v>
      </c>
      <c r="DO38" s="17">
        <v>3093.84</v>
      </c>
      <c r="DP38" s="17">
        <v>3093.84</v>
      </c>
      <c r="DQ38" s="17">
        <v>3093.84</v>
      </c>
      <c r="DR38" s="17">
        <v>3093.84</v>
      </c>
      <c r="DS38" s="17">
        <v>3093.84</v>
      </c>
      <c r="DT38" s="17">
        <v>3093.84</v>
      </c>
      <c r="DU38" s="17">
        <v>3093.84</v>
      </c>
      <c r="DV38" s="17">
        <v>3093.84</v>
      </c>
      <c r="DW38" s="17">
        <v>3093.84</v>
      </c>
      <c r="DX38" s="17">
        <v>3093.84</v>
      </c>
      <c r="DY38" s="17">
        <v>3093.84</v>
      </c>
      <c r="DZ38" s="17">
        <v>3093.84</v>
      </c>
      <c r="EA38" s="17">
        <v>3093.84</v>
      </c>
      <c r="EB38" s="17">
        <v>3093.84</v>
      </c>
      <c r="EC38" s="17">
        <v>3093.84</v>
      </c>
      <c r="ED38" s="17">
        <v>3093.84</v>
      </c>
      <c r="EE38" s="17">
        <v>3093.84</v>
      </c>
      <c r="EF38" s="17">
        <v>3093.84</v>
      </c>
      <c r="EG38" s="17">
        <v>3093.84</v>
      </c>
      <c r="EH38" s="17">
        <v>3093.84</v>
      </c>
      <c r="EI38" s="17">
        <v>3093.84</v>
      </c>
      <c r="EJ38" s="17">
        <v>3093.84</v>
      </c>
      <c r="EK38" s="17">
        <v>3093.84</v>
      </c>
      <c r="EL38" s="17">
        <v>3093.84</v>
      </c>
      <c r="EM38" s="17">
        <v>3093.84</v>
      </c>
      <c r="EN38" s="17">
        <v>3093.84</v>
      </c>
      <c r="EO38" s="17">
        <v>3093.84</v>
      </c>
      <c r="EP38" s="17">
        <v>3093.84</v>
      </c>
      <c r="EQ38" s="17">
        <v>3093.84</v>
      </c>
      <c r="ER38" s="17">
        <v>3093.84</v>
      </c>
      <c r="ES38" s="17">
        <v>3093.84</v>
      </c>
      <c r="ET38" s="17">
        <v>3093.84</v>
      </c>
      <c r="EU38" s="17">
        <v>3093.84</v>
      </c>
      <c r="EV38" s="17">
        <v>3093.84</v>
      </c>
      <c r="EW38" s="17">
        <v>3093.84</v>
      </c>
      <c r="EX38" s="17">
        <v>3093.84</v>
      </c>
      <c r="EY38" s="17">
        <v>3093.84</v>
      </c>
      <c r="EZ38" s="17">
        <v>3093.84</v>
      </c>
      <c r="FA38" s="17">
        <v>3093.84</v>
      </c>
      <c r="FB38" s="17">
        <v>3093.84</v>
      </c>
      <c r="FC38" s="17">
        <v>3093.84</v>
      </c>
      <c r="FD38" s="17">
        <v>3093.84</v>
      </c>
      <c r="FE38" s="17">
        <v>3093.84</v>
      </c>
      <c r="FF38" s="17">
        <v>3093.84</v>
      </c>
      <c r="FG38" s="17">
        <v>3093.84</v>
      </c>
      <c r="FH38" s="17">
        <v>3093.84</v>
      </c>
      <c r="FI38" s="17">
        <v>3093.84</v>
      </c>
      <c r="FJ38" s="17">
        <v>3093.84</v>
      </c>
      <c r="FK38" s="17">
        <v>3093.84</v>
      </c>
      <c r="FL38" s="17">
        <v>3093.84</v>
      </c>
      <c r="FM38" s="17">
        <v>3093.84</v>
      </c>
      <c r="FN38" s="17">
        <v>3093.61</v>
      </c>
      <c r="FO38" s="14">
        <v>0</v>
      </c>
      <c r="FP38" s="14">
        <v>0</v>
      </c>
      <c r="FQ38" s="14">
        <v>0</v>
      </c>
      <c r="FR38" s="14">
        <v>0</v>
      </c>
      <c r="FS38" s="14">
        <v>0</v>
      </c>
      <c r="FT38" s="14">
        <v>0</v>
      </c>
      <c r="FU38" s="14">
        <v>0</v>
      </c>
      <c r="FV38" s="14">
        <v>0</v>
      </c>
      <c r="FW38" s="14">
        <v>0</v>
      </c>
      <c r="FX38" s="14">
        <v>0</v>
      </c>
      <c r="FY38" s="14">
        <v>0</v>
      </c>
      <c r="FZ38" s="14">
        <v>0</v>
      </c>
      <c r="GA38" s="14">
        <v>0</v>
      </c>
      <c r="GB38" s="14">
        <v>0</v>
      </c>
      <c r="GC38" s="14">
        <v>0</v>
      </c>
      <c r="GD38" s="14">
        <v>0</v>
      </c>
      <c r="GE38" s="14">
        <v>0</v>
      </c>
      <c r="GF38" s="14">
        <v>0</v>
      </c>
      <c r="GG38" s="14">
        <v>0</v>
      </c>
      <c r="GH38" s="14">
        <v>0</v>
      </c>
      <c r="GI38" s="14">
        <v>0</v>
      </c>
      <c r="GJ38" s="14">
        <v>135645</v>
      </c>
      <c r="GK38" s="13"/>
    </row>
    <row r="39" spans="1:193" x14ac:dyDescent="0.3">
      <c r="A39" s="14">
        <v>135661</v>
      </c>
      <c r="B39" s="14">
        <f>VLOOKUP(A39,'[9]Fluxo por Unidade'!$G:$H,2,0)</f>
        <v>6409</v>
      </c>
      <c r="C39" s="14" t="s">
        <v>254</v>
      </c>
      <c r="D39" s="14" t="s">
        <v>255</v>
      </c>
      <c r="E39" s="15">
        <v>0.1003</v>
      </c>
      <c r="F39" s="14" t="s">
        <v>165</v>
      </c>
      <c r="G39" s="14" t="s">
        <v>166</v>
      </c>
      <c r="H39" s="14" t="str">
        <f>VLOOKUP(B39,Elegibilidade!A:I,9,0)</f>
        <v>Elegível</v>
      </c>
      <c r="I39" s="16">
        <v>151</v>
      </c>
      <c r="J39" s="17">
        <f>SUMIFS(Inadimplência!Q:Q,Inadimplência!A:A,FluxoFuturo!B39)</f>
        <v>3164.71</v>
      </c>
      <c r="K39" s="17">
        <f t="shared" si="9"/>
        <v>270507.60385198949</v>
      </c>
      <c r="L39" s="17">
        <f t="shared" si="5"/>
        <v>273672.31385198951</v>
      </c>
      <c r="M39" s="14" t="s">
        <v>372</v>
      </c>
      <c r="N39" s="17">
        <v>273672.31385198951</v>
      </c>
      <c r="O39" s="17">
        <f t="shared" si="6"/>
        <v>247612.85725624955</v>
      </c>
      <c r="P39" s="17">
        <f>Vendas!$J$2</f>
        <v>886.38148057613409</v>
      </c>
      <c r="Q39" s="116">
        <f>VLOOKUP(B39,Vendas!A:F,6,0)</f>
        <v>360</v>
      </c>
      <c r="R39" s="17">
        <f t="shared" si="7"/>
        <v>319097.33300740825</v>
      </c>
      <c r="S39" s="18">
        <f t="shared" si="8"/>
        <v>0.77597908739181132</v>
      </c>
      <c r="T39" s="17">
        <v>3092.55</v>
      </c>
      <c r="U39" s="17">
        <v>3092.55</v>
      </c>
      <c r="V39" s="17">
        <v>3092.55</v>
      </c>
      <c r="W39" s="17">
        <v>3092.55</v>
      </c>
      <c r="X39" s="17">
        <v>3092.55</v>
      </c>
      <c r="Y39" s="17">
        <v>3092.55</v>
      </c>
      <c r="Z39" s="17">
        <v>3092.55</v>
      </c>
      <c r="AA39" s="17">
        <v>3092.55</v>
      </c>
      <c r="AB39" s="17">
        <v>3092.55</v>
      </c>
      <c r="AC39" s="17">
        <v>3092.55</v>
      </c>
      <c r="AD39" s="17">
        <v>3092.55</v>
      </c>
      <c r="AE39" s="17">
        <v>3092.55</v>
      </c>
      <c r="AF39" s="17">
        <v>3092.55</v>
      </c>
      <c r="AG39" s="17">
        <v>3092.55</v>
      </c>
      <c r="AH39" s="17">
        <v>3092.55</v>
      </c>
      <c r="AI39" s="17">
        <v>3092.55</v>
      </c>
      <c r="AJ39" s="17">
        <v>3092.55</v>
      </c>
      <c r="AK39" s="17">
        <v>3092.55</v>
      </c>
      <c r="AL39" s="17">
        <v>3092.55</v>
      </c>
      <c r="AM39" s="17">
        <v>3092.55</v>
      </c>
      <c r="AN39" s="17">
        <v>3092.55</v>
      </c>
      <c r="AO39" s="17">
        <v>3092.55</v>
      </c>
      <c r="AP39" s="17">
        <v>3092.55</v>
      </c>
      <c r="AQ39" s="17">
        <v>3092.55</v>
      </c>
      <c r="AR39" s="17">
        <v>3092.55</v>
      </c>
      <c r="AS39" s="17">
        <v>3092.55</v>
      </c>
      <c r="AT39" s="17">
        <v>3092.55</v>
      </c>
      <c r="AU39" s="17">
        <v>3092.55</v>
      </c>
      <c r="AV39" s="17">
        <v>3092.55</v>
      </c>
      <c r="AW39" s="17">
        <v>3092.55</v>
      </c>
      <c r="AX39" s="17">
        <v>3092.55</v>
      </c>
      <c r="AY39" s="17">
        <v>3092.55</v>
      </c>
      <c r="AZ39" s="17">
        <v>3092.55</v>
      </c>
      <c r="BA39" s="17">
        <v>3092.55</v>
      </c>
      <c r="BB39" s="17">
        <v>3092.55</v>
      </c>
      <c r="BC39" s="17">
        <v>3092.55</v>
      </c>
      <c r="BD39" s="17">
        <v>3092.55</v>
      </c>
      <c r="BE39" s="17">
        <v>3092.55</v>
      </c>
      <c r="BF39" s="17">
        <v>3092.55</v>
      </c>
      <c r="BG39" s="17">
        <v>3092.55</v>
      </c>
      <c r="BH39" s="17">
        <v>3092.55</v>
      </c>
      <c r="BI39" s="17">
        <v>3092.55</v>
      </c>
      <c r="BJ39" s="17">
        <v>3092.55</v>
      </c>
      <c r="BK39" s="17">
        <v>3092.55</v>
      </c>
      <c r="BL39" s="17">
        <v>3092.55</v>
      </c>
      <c r="BM39" s="17">
        <v>3092.55</v>
      </c>
      <c r="BN39" s="17">
        <v>3092.55</v>
      </c>
      <c r="BO39" s="17">
        <v>3092.55</v>
      </c>
      <c r="BP39" s="17">
        <v>3092.55</v>
      </c>
      <c r="BQ39" s="17">
        <v>3092.55</v>
      </c>
      <c r="BR39" s="17">
        <v>3092.55</v>
      </c>
      <c r="BS39" s="17">
        <v>3092.55</v>
      </c>
      <c r="BT39" s="17">
        <v>3092.55</v>
      </c>
      <c r="BU39" s="17">
        <v>3092.55</v>
      </c>
      <c r="BV39" s="17">
        <v>3092.55</v>
      </c>
      <c r="BW39" s="17">
        <v>3092.55</v>
      </c>
      <c r="BX39" s="17">
        <v>3092.55</v>
      </c>
      <c r="BY39" s="17">
        <v>3092.55</v>
      </c>
      <c r="BZ39" s="17">
        <v>3092.55</v>
      </c>
      <c r="CA39" s="17">
        <v>3092.55</v>
      </c>
      <c r="CB39" s="17">
        <v>3092.55</v>
      </c>
      <c r="CC39" s="17">
        <v>3092.55</v>
      </c>
      <c r="CD39" s="17">
        <v>3092.55</v>
      </c>
      <c r="CE39" s="17">
        <v>3092.55</v>
      </c>
      <c r="CF39" s="17">
        <v>3092.55</v>
      </c>
      <c r="CG39" s="17">
        <v>3092.55</v>
      </c>
      <c r="CH39" s="17">
        <v>3092.55</v>
      </c>
      <c r="CI39" s="17">
        <v>3092.55</v>
      </c>
      <c r="CJ39" s="17">
        <v>3092.55</v>
      </c>
      <c r="CK39" s="17">
        <v>3092.55</v>
      </c>
      <c r="CL39" s="17">
        <v>3092.55</v>
      </c>
      <c r="CM39" s="17">
        <v>3092.55</v>
      </c>
      <c r="CN39" s="17">
        <v>3092.55</v>
      </c>
      <c r="CO39" s="17">
        <v>3092.55</v>
      </c>
      <c r="CP39" s="17">
        <v>3092.55</v>
      </c>
      <c r="CQ39" s="17">
        <v>3092.55</v>
      </c>
      <c r="CR39" s="17">
        <v>3092.55</v>
      </c>
      <c r="CS39" s="17">
        <v>3092.55</v>
      </c>
      <c r="CT39" s="17">
        <v>3092.55</v>
      </c>
      <c r="CU39" s="17">
        <v>3092.55</v>
      </c>
      <c r="CV39" s="17">
        <v>3092.55</v>
      </c>
      <c r="CW39" s="17">
        <v>3092.55</v>
      </c>
      <c r="CX39" s="17">
        <v>3092.55</v>
      </c>
      <c r="CY39" s="17">
        <v>3092.55</v>
      </c>
      <c r="CZ39" s="17">
        <v>3092.55</v>
      </c>
      <c r="DA39" s="17">
        <v>3092.55</v>
      </c>
      <c r="DB39" s="17">
        <v>3092.55</v>
      </c>
      <c r="DC39" s="17">
        <v>3092.55</v>
      </c>
      <c r="DD39" s="17">
        <v>3092.55</v>
      </c>
      <c r="DE39" s="17">
        <v>3092.55</v>
      </c>
      <c r="DF39" s="17">
        <v>3092.55</v>
      </c>
      <c r="DG39" s="17">
        <v>3092.55</v>
      </c>
      <c r="DH39" s="17">
        <v>3092.55</v>
      </c>
      <c r="DI39" s="17">
        <v>3092.55</v>
      </c>
      <c r="DJ39" s="17">
        <v>3092.55</v>
      </c>
      <c r="DK39" s="17">
        <v>3092.55</v>
      </c>
      <c r="DL39" s="17">
        <v>3092.55</v>
      </c>
      <c r="DM39" s="17">
        <v>3092.55</v>
      </c>
      <c r="DN39" s="17">
        <v>3092.55</v>
      </c>
      <c r="DO39" s="17">
        <v>3092.55</v>
      </c>
      <c r="DP39" s="17">
        <v>3092.55</v>
      </c>
      <c r="DQ39" s="17">
        <v>3092.55</v>
      </c>
      <c r="DR39" s="17">
        <v>3092.55</v>
      </c>
      <c r="DS39" s="17">
        <v>3092.55</v>
      </c>
      <c r="DT39" s="17">
        <v>3092.55</v>
      </c>
      <c r="DU39" s="17">
        <v>3092.55</v>
      </c>
      <c r="DV39" s="17">
        <v>3092.55</v>
      </c>
      <c r="DW39" s="17">
        <v>3092.55</v>
      </c>
      <c r="DX39" s="17">
        <v>3092.55</v>
      </c>
      <c r="DY39" s="17">
        <v>3092.55</v>
      </c>
      <c r="DZ39" s="17">
        <v>3092.55</v>
      </c>
      <c r="EA39" s="17">
        <v>3092.55</v>
      </c>
      <c r="EB39" s="17">
        <v>3092.55</v>
      </c>
      <c r="EC39" s="17">
        <v>3092.55</v>
      </c>
      <c r="ED39" s="17">
        <v>3092.55</v>
      </c>
      <c r="EE39" s="17">
        <v>3092.55</v>
      </c>
      <c r="EF39" s="17">
        <v>3092.55</v>
      </c>
      <c r="EG39" s="17">
        <v>3092.55</v>
      </c>
      <c r="EH39" s="17">
        <v>3092.55</v>
      </c>
      <c r="EI39" s="17">
        <v>3092.55</v>
      </c>
      <c r="EJ39" s="17">
        <v>3092.55</v>
      </c>
      <c r="EK39" s="17">
        <v>3092.55</v>
      </c>
      <c r="EL39" s="17">
        <v>3092.55</v>
      </c>
      <c r="EM39" s="17">
        <v>3092.55</v>
      </c>
      <c r="EN39" s="17">
        <v>3092.55</v>
      </c>
      <c r="EO39" s="17">
        <v>3092.55</v>
      </c>
      <c r="EP39" s="17">
        <v>3092.55</v>
      </c>
      <c r="EQ39" s="17">
        <v>3092.55</v>
      </c>
      <c r="ER39" s="17">
        <v>3092.55</v>
      </c>
      <c r="ES39" s="17">
        <v>3092.55</v>
      </c>
      <c r="ET39" s="17">
        <v>3092.55</v>
      </c>
      <c r="EU39" s="17">
        <v>3092.55</v>
      </c>
      <c r="EV39" s="17">
        <v>3092.55</v>
      </c>
      <c r="EW39" s="17">
        <v>3092.55</v>
      </c>
      <c r="EX39" s="17">
        <v>3092.55</v>
      </c>
      <c r="EY39" s="17">
        <v>3092.55</v>
      </c>
      <c r="EZ39" s="17">
        <v>3092.55</v>
      </c>
      <c r="FA39" s="17">
        <v>3092.55</v>
      </c>
      <c r="FB39" s="17">
        <v>3092.55</v>
      </c>
      <c r="FC39" s="17">
        <v>3092.55</v>
      </c>
      <c r="FD39" s="17">
        <v>3092.55</v>
      </c>
      <c r="FE39" s="17">
        <v>3092.55</v>
      </c>
      <c r="FF39" s="17">
        <v>3092.55</v>
      </c>
      <c r="FG39" s="17">
        <v>3092.55</v>
      </c>
      <c r="FH39" s="17">
        <v>3092.55</v>
      </c>
      <c r="FI39" s="17">
        <v>3092.55</v>
      </c>
      <c r="FJ39" s="17">
        <v>3092.55</v>
      </c>
      <c r="FK39" s="17">
        <v>3092.55</v>
      </c>
      <c r="FL39" s="17">
        <v>3092.55</v>
      </c>
      <c r="FM39" s="17">
        <v>3092.55</v>
      </c>
      <c r="FN39" s="17">
        <v>3092.14</v>
      </c>
      <c r="FO39" s="14">
        <v>0</v>
      </c>
      <c r="FP39" s="14">
        <v>0</v>
      </c>
      <c r="FQ39" s="14">
        <v>0</v>
      </c>
      <c r="FR39" s="14">
        <v>0</v>
      </c>
      <c r="FS39" s="14">
        <v>0</v>
      </c>
      <c r="FT39" s="14">
        <v>0</v>
      </c>
      <c r="FU39" s="14">
        <v>0</v>
      </c>
      <c r="FV39" s="14">
        <v>0</v>
      </c>
      <c r="FW39" s="14">
        <v>0</v>
      </c>
      <c r="FX39" s="14">
        <v>0</v>
      </c>
      <c r="FY39" s="14">
        <v>0</v>
      </c>
      <c r="FZ39" s="14">
        <v>0</v>
      </c>
      <c r="GA39" s="14">
        <v>0</v>
      </c>
      <c r="GB39" s="14">
        <v>0</v>
      </c>
      <c r="GC39" s="14">
        <v>0</v>
      </c>
      <c r="GD39" s="14">
        <v>0</v>
      </c>
      <c r="GE39" s="14">
        <v>0</v>
      </c>
      <c r="GF39" s="14">
        <v>0</v>
      </c>
      <c r="GG39" s="14">
        <v>0</v>
      </c>
      <c r="GH39" s="14">
        <v>0</v>
      </c>
      <c r="GI39" s="14">
        <v>0</v>
      </c>
      <c r="GJ39" s="14">
        <v>135661</v>
      </c>
      <c r="GK39" s="13"/>
    </row>
    <row r="40" spans="1:193" x14ac:dyDescent="0.3">
      <c r="A40" s="14">
        <v>135662</v>
      </c>
      <c r="B40" s="14">
        <f>VLOOKUP(A40,'[9]Fluxo por Unidade'!$G:$H,2,0)</f>
        <v>6410</v>
      </c>
      <c r="C40" s="14" t="s">
        <v>254</v>
      </c>
      <c r="D40" s="14" t="s">
        <v>255</v>
      </c>
      <c r="E40" s="15">
        <v>0.1003</v>
      </c>
      <c r="F40" s="14" t="s">
        <v>165</v>
      </c>
      <c r="G40" s="14" t="s">
        <v>166</v>
      </c>
      <c r="H40" s="14" t="str">
        <f>VLOOKUP(B40,Elegibilidade!A:I,9,0)</f>
        <v>Elegível</v>
      </c>
      <c r="I40" s="16">
        <v>151</v>
      </c>
      <c r="J40" s="17">
        <f>SUMIFS(Inadimplência!Q:Q,Inadimplência!A:A,FluxoFuturo!B40)</f>
        <v>3164.71</v>
      </c>
      <c r="K40" s="17">
        <f t="shared" si="9"/>
        <v>270507.60385198949</v>
      </c>
      <c r="L40" s="17">
        <f t="shared" si="5"/>
        <v>273672.31385198951</v>
      </c>
      <c r="M40" s="14" t="s">
        <v>372</v>
      </c>
      <c r="N40" s="17">
        <v>273672.31385198951</v>
      </c>
      <c r="O40" s="17">
        <f t="shared" si="6"/>
        <v>247612.85725624955</v>
      </c>
      <c r="P40" s="17">
        <f>Vendas!$J$2</f>
        <v>886.38148057613409</v>
      </c>
      <c r="Q40" s="116">
        <f>VLOOKUP(B40,Vendas!A:F,6,0)</f>
        <v>360</v>
      </c>
      <c r="R40" s="17">
        <f t="shared" si="7"/>
        <v>319097.33300740825</v>
      </c>
      <c r="S40" s="18">
        <f t="shared" si="8"/>
        <v>0.77597908739181132</v>
      </c>
      <c r="T40" s="17">
        <v>3092.55</v>
      </c>
      <c r="U40" s="17">
        <v>3092.55</v>
      </c>
      <c r="V40" s="17">
        <v>3092.55</v>
      </c>
      <c r="W40" s="17">
        <v>3092.55</v>
      </c>
      <c r="X40" s="17">
        <v>3092.55</v>
      </c>
      <c r="Y40" s="17">
        <v>3092.55</v>
      </c>
      <c r="Z40" s="17">
        <v>3092.55</v>
      </c>
      <c r="AA40" s="17">
        <v>3092.55</v>
      </c>
      <c r="AB40" s="17">
        <v>3092.55</v>
      </c>
      <c r="AC40" s="17">
        <v>3092.55</v>
      </c>
      <c r="AD40" s="17">
        <v>3092.55</v>
      </c>
      <c r="AE40" s="17">
        <v>3092.55</v>
      </c>
      <c r="AF40" s="17">
        <v>3092.55</v>
      </c>
      <c r="AG40" s="17">
        <v>3092.55</v>
      </c>
      <c r="AH40" s="17">
        <v>3092.55</v>
      </c>
      <c r="AI40" s="17">
        <v>3092.55</v>
      </c>
      <c r="AJ40" s="17">
        <v>3092.55</v>
      </c>
      <c r="AK40" s="17">
        <v>3092.55</v>
      </c>
      <c r="AL40" s="17">
        <v>3092.55</v>
      </c>
      <c r="AM40" s="17">
        <v>3092.55</v>
      </c>
      <c r="AN40" s="17">
        <v>3092.55</v>
      </c>
      <c r="AO40" s="17">
        <v>3092.55</v>
      </c>
      <c r="AP40" s="17">
        <v>3092.55</v>
      </c>
      <c r="AQ40" s="17">
        <v>3092.55</v>
      </c>
      <c r="AR40" s="17">
        <v>3092.55</v>
      </c>
      <c r="AS40" s="17">
        <v>3092.55</v>
      </c>
      <c r="AT40" s="17">
        <v>3092.55</v>
      </c>
      <c r="AU40" s="17">
        <v>3092.55</v>
      </c>
      <c r="AV40" s="17">
        <v>3092.55</v>
      </c>
      <c r="AW40" s="17">
        <v>3092.55</v>
      </c>
      <c r="AX40" s="17">
        <v>3092.55</v>
      </c>
      <c r="AY40" s="17">
        <v>3092.55</v>
      </c>
      <c r="AZ40" s="17">
        <v>3092.55</v>
      </c>
      <c r="BA40" s="17">
        <v>3092.55</v>
      </c>
      <c r="BB40" s="17">
        <v>3092.55</v>
      </c>
      <c r="BC40" s="17">
        <v>3092.55</v>
      </c>
      <c r="BD40" s="17">
        <v>3092.55</v>
      </c>
      <c r="BE40" s="17">
        <v>3092.55</v>
      </c>
      <c r="BF40" s="17">
        <v>3092.55</v>
      </c>
      <c r="BG40" s="17">
        <v>3092.55</v>
      </c>
      <c r="BH40" s="17">
        <v>3092.55</v>
      </c>
      <c r="BI40" s="17">
        <v>3092.55</v>
      </c>
      <c r="BJ40" s="17">
        <v>3092.55</v>
      </c>
      <c r="BK40" s="17">
        <v>3092.55</v>
      </c>
      <c r="BL40" s="17">
        <v>3092.55</v>
      </c>
      <c r="BM40" s="17">
        <v>3092.55</v>
      </c>
      <c r="BN40" s="17">
        <v>3092.55</v>
      </c>
      <c r="BO40" s="17">
        <v>3092.55</v>
      </c>
      <c r="BP40" s="17">
        <v>3092.55</v>
      </c>
      <c r="BQ40" s="17">
        <v>3092.55</v>
      </c>
      <c r="BR40" s="17">
        <v>3092.55</v>
      </c>
      <c r="BS40" s="17">
        <v>3092.55</v>
      </c>
      <c r="BT40" s="17">
        <v>3092.55</v>
      </c>
      <c r="BU40" s="17">
        <v>3092.55</v>
      </c>
      <c r="BV40" s="17">
        <v>3092.55</v>
      </c>
      <c r="BW40" s="17">
        <v>3092.55</v>
      </c>
      <c r="BX40" s="17">
        <v>3092.55</v>
      </c>
      <c r="BY40" s="17">
        <v>3092.55</v>
      </c>
      <c r="BZ40" s="17">
        <v>3092.55</v>
      </c>
      <c r="CA40" s="17">
        <v>3092.55</v>
      </c>
      <c r="CB40" s="17">
        <v>3092.55</v>
      </c>
      <c r="CC40" s="17">
        <v>3092.55</v>
      </c>
      <c r="CD40" s="17">
        <v>3092.55</v>
      </c>
      <c r="CE40" s="17">
        <v>3092.55</v>
      </c>
      <c r="CF40" s="17">
        <v>3092.55</v>
      </c>
      <c r="CG40" s="17">
        <v>3092.55</v>
      </c>
      <c r="CH40" s="17">
        <v>3092.55</v>
      </c>
      <c r="CI40" s="17">
        <v>3092.55</v>
      </c>
      <c r="CJ40" s="17">
        <v>3092.55</v>
      </c>
      <c r="CK40" s="17">
        <v>3092.55</v>
      </c>
      <c r="CL40" s="17">
        <v>3092.55</v>
      </c>
      <c r="CM40" s="17">
        <v>3092.55</v>
      </c>
      <c r="CN40" s="17">
        <v>3092.55</v>
      </c>
      <c r="CO40" s="17">
        <v>3092.55</v>
      </c>
      <c r="CP40" s="17">
        <v>3092.55</v>
      </c>
      <c r="CQ40" s="17">
        <v>3092.55</v>
      </c>
      <c r="CR40" s="17">
        <v>3092.55</v>
      </c>
      <c r="CS40" s="17">
        <v>3092.55</v>
      </c>
      <c r="CT40" s="17">
        <v>3092.55</v>
      </c>
      <c r="CU40" s="17">
        <v>3092.55</v>
      </c>
      <c r="CV40" s="17">
        <v>3092.55</v>
      </c>
      <c r="CW40" s="17">
        <v>3092.55</v>
      </c>
      <c r="CX40" s="17">
        <v>3092.55</v>
      </c>
      <c r="CY40" s="17">
        <v>3092.55</v>
      </c>
      <c r="CZ40" s="17">
        <v>3092.55</v>
      </c>
      <c r="DA40" s="17">
        <v>3092.55</v>
      </c>
      <c r="DB40" s="17">
        <v>3092.55</v>
      </c>
      <c r="DC40" s="17">
        <v>3092.55</v>
      </c>
      <c r="DD40" s="17">
        <v>3092.55</v>
      </c>
      <c r="DE40" s="17">
        <v>3092.55</v>
      </c>
      <c r="DF40" s="17">
        <v>3092.55</v>
      </c>
      <c r="DG40" s="17">
        <v>3092.55</v>
      </c>
      <c r="DH40" s="17">
        <v>3092.55</v>
      </c>
      <c r="DI40" s="17">
        <v>3092.55</v>
      </c>
      <c r="DJ40" s="17">
        <v>3092.55</v>
      </c>
      <c r="DK40" s="17">
        <v>3092.55</v>
      </c>
      <c r="DL40" s="17">
        <v>3092.55</v>
      </c>
      <c r="DM40" s="17">
        <v>3092.55</v>
      </c>
      <c r="DN40" s="17">
        <v>3092.55</v>
      </c>
      <c r="DO40" s="17">
        <v>3092.55</v>
      </c>
      <c r="DP40" s="17">
        <v>3092.55</v>
      </c>
      <c r="DQ40" s="17">
        <v>3092.55</v>
      </c>
      <c r="DR40" s="17">
        <v>3092.55</v>
      </c>
      <c r="DS40" s="17">
        <v>3092.55</v>
      </c>
      <c r="DT40" s="17">
        <v>3092.55</v>
      </c>
      <c r="DU40" s="17">
        <v>3092.55</v>
      </c>
      <c r="DV40" s="17">
        <v>3092.55</v>
      </c>
      <c r="DW40" s="17">
        <v>3092.55</v>
      </c>
      <c r="DX40" s="17">
        <v>3092.55</v>
      </c>
      <c r="DY40" s="17">
        <v>3092.55</v>
      </c>
      <c r="DZ40" s="17">
        <v>3092.55</v>
      </c>
      <c r="EA40" s="17">
        <v>3092.55</v>
      </c>
      <c r="EB40" s="17">
        <v>3092.55</v>
      </c>
      <c r="EC40" s="17">
        <v>3092.55</v>
      </c>
      <c r="ED40" s="17">
        <v>3092.55</v>
      </c>
      <c r="EE40" s="17">
        <v>3092.55</v>
      </c>
      <c r="EF40" s="17">
        <v>3092.55</v>
      </c>
      <c r="EG40" s="17">
        <v>3092.55</v>
      </c>
      <c r="EH40" s="17">
        <v>3092.55</v>
      </c>
      <c r="EI40" s="17">
        <v>3092.55</v>
      </c>
      <c r="EJ40" s="17">
        <v>3092.55</v>
      </c>
      <c r="EK40" s="17">
        <v>3092.55</v>
      </c>
      <c r="EL40" s="17">
        <v>3092.55</v>
      </c>
      <c r="EM40" s="17">
        <v>3092.55</v>
      </c>
      <c r="EN40" s="17">
        <v>3092.55</v>
      </c>
      <c r="EO40" s="17">
        <v>3092.55</v>
      </c>
      <c r="EP40" s="17">
        <v>3092.55</v>
      </c>
      <c r="EQ40" s="17">
        <v>3092.55</v>
      </c>
      <c r="ER40" s="17">
        <v>3092.55</v>
      </c>
      <c r="ES40" s="17">
        <v>3092.55</v>
      </c>
      <c r="ET40" s="17">
        <v>3092.55</v>
      </c>
      <c r="EU40" s="17">
        <v>3092.55</v>
      </c>
      <c r="EV40" s="17">
        <v>3092.55</v>
      </c>
      <c r="EW40" s="17">
        <v>3092.55</v>
      </c>
      <c r="EX40" s="17">
        <v>3092.55</v>
      </c>
      <c r="EY40" s="17">
        <v>3092.55</v>
      </c>
      <c r="EZ40" s="17">
        <v>3092.55</v>
      </c>
      <c r="FA40" s="17">
        <v>3092.55</v>
      </c>
      <c r="FB40" s="17">
        <v>3092.55</v>
      </c>
      <c r="FC40" s="17">
        <v>3092.55</v>
      </c>
      <c r="FD40" s="17">
        <v>3092.55</v>
      </c>
      <c r="FE40" s="17">
        <v>3092.55</v>
      </c>
      <c r="FF40" s="17">
        <v>3092.55</v>
      </c>
      <c r="FG40" s="17">
        <v>3092.55</v>
      </c>
      <c r="FH40" s="17">
        <v>3092.55</v>
      </c>
      <c r="FI40" s="17">
        <v>3092.55</v>
      </c>
      <c r="FJ40" s="17">
        <v>3092.55</v>
      </c>
      <c r="FK40" s="17">
        <v>3092.55</v>
      </c>
      <c r="FL40" s="17">
        <v>3092.55</v>
      </c>
      <c r="FM40" s="17">
        <v>3092.55</v>
      </c>
      <c r="FN40" s="17">
        <v>3092.14</v>
      </c>
      <c r="FO40" s="14">
        <v>0</v>
      </c>
      <c r="FP40" s="14">
        <v>0</v>
      </c>
      <c r="FQ40" s="14">
        <v>0</v>
      </c>
      <c r="FR40" s="14">
        <v>0</v>
      </c>
      <c r="FS40" s="14">
        <v>0</v>
      </c>
      <c r="FT40" s="14">
        <v>0</v>
      </c>
      <c r="FU40" s="14">
        <v>0</v>
      </c>
      <c r="FV40" s="14">
        <v>0</v>
      </c>
      <c r="FW40" s="14">
        <v>0</v>
      </c>
      <c r="FX40" s="14">
        <v>0</v>
      </c>
      <c r="FY40" s="14">
        <v>0</v>
      </c>
      <c r="FZ40" s="14">
        <v>0</v>
      </c>
      <c r="GA40" s="14">
        <v>0</v>
      </c>
      <c r="GB40" s="14">
        <v>0</v>
      </c>
      <c r="GC40" s="14">
        <v>0</v>
      </c>
      <c r="GD40" s="14">
        <v>0</v>
      </c>
      <c r="GE40" s="14">
        <v>0</v>
      </c>
      <c r="GF40" s="14">
        <v>0</v>
      </c>
      <c r="GG40" s="14">
        <v>0</v>
      </c>
      <c r="GH40" s="14">
        <v>0</v>
      </c>
      <c r="GI40" s="14">
        <v>0</v>
      </c>
      <c r="GJ40" s="14">
        <v>135662</v>
      </c>
      <c r="GK40" s="13"/>
    </row>
    <row r="41" spans="1:193" x14ac:dyDescent="0.3">
      <c r="A41" s="14">
        <v>135699</v>
      </c>
      <c r="B41" s="14">
        <f>VLOOKUP(A41,'[9]Fluxo por Unidade'!$G:$H,2,0)</f>
        <v>6487</v>
      </c>
      <c r="C41" s="14" t="s">
        <v>309</v>
      </c>
      <c r="D41" s="14" t="s">
        <v>310</v>
      </c>
      <c r="E41" s="15">
        <v>0.1003</v>
      </c>
      <c r="F41" s="14" t="s">
        <v>165</v>
      </c>
      <c r="G41" s="14" t="s">
        <v>166</v>
      </c>
      <c r="H41" s="14" t="str">
        <f>VLOOKUP(B41,Elegibilidade!A:I,9,0)</f>
        <v>Elegível</v>
      </c>
      <c r="I41" s="16">
        <v>161</v>
      </c>
      <c r="J41" s="17">
        <f>SUMIFS(Inadimplência!Q:Q,Inadimplência!A:A,FluxoFuturo!B41)</f>
        <v>0</v>
      </c>
      <c r="K41" s="17">
        <f t="shared" si="9"/>
        <v>273336.61386903073</v>
      </c>
      <c r="L41" s="17">
        <f t="shared" si="5"/>
        <v>273336.61386903073</v>
      </c>
      <c r="M41" s="14" t="s">
        <v>168</v>
      </c>
      <c r="N41" s="17">
        <v>273336.61386903073</v>
      </c>
      <c r="O41" s="17">
        <f t="shared" si="6"/>
        <v>249175.23003088118</v>
      </c>
      <c r="P41" s="17">
        <f>Vendas!$J$2</f>
        <v>886.38148057613409</v>
      </c>
      <c r="Q41" s="116">
        <f>VLOOKUP(B41,Vendas!A:F,6,0)</f>
        <v>360</v>
      </c>
      <c r="R41" s="17">
        <f t="shared" si="7"/>
        <v>319097.33300740825</v>
      </c>
      <c r="S41" s="18">
        <f t="shared" si="8"/>
        <v>0.78087531375605779</v>
      </c>
      <c r="T41" s="17">
        <v>3364.38</v>
      </c>
      <c r="U41" s="17">
        <v>3021.71</v>
      </c>
      <c r="V41" s="17">
        <v>3021.71</v>
      </c>
      <c r="W41" s="17">
        <v>3021.71</v>
      </c>
      <c r="X41" s="17">
        <v>3021.71</v>
      </c>
      <c r="Y41" s="17">
        <v>3021.71</v>
      </c>
      <c r="Z41" s="17">
        <v>3021.71</v>
      </c>
      <c r="AA41" s="17">
        <v>3021.71</v>
      </c>
      <c r="AB41" s="17">
        <v>3021.71</v>
      </c>
      <c r="AC41" s="17">
        <v>3021.71</v>
      </c>
      <c r="AD41" s="17">
        <v>3021.71</v>
      </c>
      <c r="AE41" s="17">
        <v>3021.71</v>
      </c>
      <c r="AF41" s="17">
        <v>3021.71</v>
      </c>
      <c r="AG41" s="17">
        <v>3021.71</v>
      </c>
      <c r="AH41" s="17">
        <v>3021.71</v>
      </c>
      <c r="AI41" s="17">
        <v>3021.71</v>
      </c>
      <c r="AJ41" s="17">
        <v>3021.71</v>
      </c>
      <c r="AK41" s="17">
        <v>3021.71</v>
      </c>
      <c r="AL41" s="17">
        <v>3021.71</v>
      </c>
      <c r="AM41" s="17">
        <v>3021.71</v>
      </c>
      <c r="AN41" s="17">
        <v>3021.71</v>
      </c>
      <c r="AO41" s="17">
        <v>3021.71</v>
      </c>
      <c r="AP41" s="17">
        <v>3021.71</v>
      </c>
      <c r="AQ41" s="17">
        <v>3021.71</v>
      </c>
      <c r="AR41" s="17">
        <v>3021.71</v>
      </c>
      <c r="AS41" s="17">
        <v>3021.71</v>
      </c>
      <c r="AT41" s="17">
        <v>3021.71</v>
      </c>
      <c r="AU41" s="17">
        <v>3021.71</v>
      </c>
      <c r="AV41" s="17">
        <v>3021.71</v>
      </c>
      <c r="AW41" s="17">
        <v>3021.71</v>
      </c>
      <c r="AX41" s="17">
        <v>3021.71</v>
      </c>
      <c r="AY41" s="17">
        <v>3021.71</v>
      </c>
      <c r="AZ41" s="17">
        <v>3021.71</v>
      </c>
      <c r="BA41" s="17">
        <v>3021.71</v>
      </c>
      <c r="BB41" s="17">
        <v>3021.71</v>
      </c>
      <c r="BC41" s="17">
        <v>3021.71</v>
      </c>
      <c r="BD41" s="17">
        <v>3021.71</v>
      </c>
      <c r="BE41" s="17">
        <v>3021.71</v>
      </c>
      <c r="BF41" s="17">
        <v>3021.71</v>
      </c>
      <c r="BG41" s="17">
        <v>3021.71</v>
      </c>
      <c r="BH41" s="17">
        <v>3021.71</v>
      </c>
      <c r="BI41" s="17">
        <v>3021.71</v>
      </c>
      <c r="BJ41" s="17">
        <v>3021.71</v>
      </c>
      <c r="BK41" s="17">
        <v>3021.71</v>
      </c>
      <c r="BL41" s="17">
        <v>3021.71</v>
      </c>
      <c r="BM41" s="17">
        <v>3021.71</v>
      </c>
      <c r="BN41" s="17">
        <v>3021.71</v>
      </c>
      <c r="BO41" s="17">
        <v>3021.71</v>
      </c>
      <c r="BP41" s="17">
        <v>3021.71</v>
      </c>
      <c r="BQ41" s="17">
        <v>3021.71</v>
      </c>
      <c r="BR41" s="17">
        <v>3021.71</v>
      </c>
      <c r="BS41" s="17">
        <v>3021.71</v>
      </c>
      <c r="BT41" s="17">
        <v>3021.71</v>
      </c>
      <c r="BU41" s="17">
        <v>3021.71</v>
      </c>
      <c r="BV41" s="17">
        <v>3021.71</v>
      </c>
      <c r="BW41" s="17">
        <v>3021.71</v>
      </c>
      <c r="BX41" s="17">
        <v>3021.71</v>
      </c>
      <c r="BY41" s="17">
        <v>3021.71</v>
      </c>
      <c r="BZ41" s="17">
        <v>3021.71</v>
      </c>
      <c r="CA41" s="17">
        <v>3021.71</v>
      </c>
      <c r="CB41" s="17">
        <v>3021.71</v>
      </c>
      <c r="CC41" s="17">
        <v>3021.71</v>
      </c>
      <c r="CD41" s="17">
        <v>3021.71</v>
      </c>
      <c r="CE41" s="17">
        <v>3021.71</v>
      </c>
      <c r="CF41" s="17">
        <v>3021.71</v>
      </c>
      <c r="CG41" s="17">
        <v>3021.71</v>
      </c>
      <c r="CH41" s="17">
        <v>3021.71</v>
      </c>
      <c r="CI41" s="17">
        <v>3021.71</v>
      </c>
      <c r="CJ41" s="17">
        <v>3021.71</v>
      </c>
      <c r="CK41" s="17">
        <v>3021.71</v>
      </c>
      <c r="CL41" s="17">
        <v>3021.71</v>
      </c>
      <c r="CM41" s="17">
        <v>3021.71</v>
      </c>
      <c r="CN41" s="17">
        <v>3021.71</v>
      </c>
      <c r="CO41" s="17">
        <v>3021.71</v>
      </c>
      <c r="CP41" s="17">
        <v>3021.71</v>
      </c>
      <c r="CQ41" s="17">
        <v>3021.71</v>
      </c>
      <c r="CR41" s="17">
        <v>3021.71</v>
      </c>
      <c r="CS41" s="17">
        <v>3021.71</v>
      </c>
      <c r="CT41" s="17">
        <v>3021.71</v>
      </c>
      <c r="CU41" s="17">
        <v>3021.71</v>
      </c>
      <c r="CV41" s="17">
        <v>3021.71</v>
      </c>
      <c r="CW41" s="17">
        <v>3021.71</v>
      </c>
      <c r="CX41" s="17">
        <v>3021.71</v>
      </c>
      <c r="CY41" s="17">
        <v>3021.71</v>
      </c>
      <c r="CZ41" s="17">
        <v>3021.71</v>
      </c>
      <c r="DA41" s="17">
        <v>3021.71</v>
      </c>
      <c r="DB41" s="17">
        <v>3021.71</v>
      </c>
      <c r="DC41" s="17">
        <v>3021.71</v>
      </c>
      <c r="DD41" s="17">
        <v>3021.71</v>
      </c>
      <c r="DE41" s="17">
        <v>3021.71</v>
      </c>
      <c r="DF41" s="17">
        <v>3021.71</v>
      </c>
      <c r="DG41" s="17">
        <v>3021.71</v>
      </c>
      <c r="DH41" s="17">
        <v>3021.71</v>
      </c>
      <c r="DI41" s="17">
        <v>3021.71</v>
      </c>
      <c r="DJ41" s="17">
        <v>3021.71</v>
      </c>
      <c r="DK41" s="17">
        <v>3021.71</v>
      </c>
      <c r="DL41" s="17">
        <v>3021.71</v>
      </c>
      <c r="DM41" s="17">
        <v>3021.71</v>
      </c>
      <c r="DN41" s="17">
        <v>3021.71</v>
      </c>
      <c r="DO41" s="17">
        <v>3021.71</v>
      </c>
      <c r="DP41" s="17">
        <v>3021.71</v>
      </c>
      <c r="DQ41" s="17">
        <v>3021.71</v>
      </c>
      <c r="DR41" s="17">
        <v>3021.71</v>
      </c>
      <c r="DS41" s="17">
        <v>3021.71</v>
      </c>
      <c r="DT41" s="17">
        <v>3021.71</v>
      </c>
      <c r="DU41" s="17">
        <v>3021.71</v>
      </c>
      <c r="DV41" s="17">
        <v>3021.71</v>
      </c>
      <c r="DW41" s="17">
        <v>3021.71</v>
      </c>
      <c r="DX41" s="17">
        <v>3021.71</v>
      </c>
      <c r="DY41" s="17">
        <v>3021.71</v>
      </c>
      <c r="DZ41" s="17">
        <v>3021.71</v>
      </c>
      <c r="EA41" s="17">
        <v>3021.71</v>
      </c>
      <c r="EB41" s="17">
        <v>3021.71</v>
      </c>
      <c r="EC41" s="17">
        <v>3021.71</v>
      </c>
      <c r="ED41" s="17">
        <v>3021.71</v>
      </c>
      <c r="EE41" s="17">
        <v>3021.71</v>
      </c>
      <c r="EF41" s="17">
        <v>3021.71</v>
      </c>
      <c r="EG41" s="17">
        <v>3021.71</v>
      </c>
      <c r="EH41" s="17">
        <v>3021.71</v>
      </c>
      <c r="EI41" s="17">
        <v>3021.71</v>
      </c>
      <c r="EJ41" s="17">
        <v>3021.71</v>
      </c>
      <c r="EK41" s="17">
        <v>3021.71</v>
      </c>
      <c r="EL41" s="17">
        <v>3021.71</v>
      </c>
      <c r="EM41" s="17">
        <v>3021.71</v>
      </c>
      <c r="EN41" s="17">
        <v>3021.71</v>
      </c>
      <c r="EO41" s="17">
        <v>3021.71</v>
      </c>
      <c r="EP41" s="17">
        <v>3021.71</v>
      </c>
      <c r="EQ41" s="17">
        <v>3021.71</v>
      </c>
      <c r="ER41" s="17">
        <v>3021.71</v>
      </c>
      <c r="ES41" s="17">
        <v>3021.71</v>
      </c>
      <c r="ET41" s="17">
        <v>3021.71</v>
      </c>
      <c r="EU41" s="17">
        <v>3021.71</v>
      </c>
      <c r="EV41" s="17">
        <v>3021.71</v>
      </c>
      <c r="EW41" s="17">
        <v>3021.71</v>
      </c>
      <c r="EX41" s="17">
        <v>3021.71</v>
      </c>
      <c r="EY41" s="17">
        <v>3021.71</v>
      </c>
      <c r="EZ41" s="17">
        <v>3021.71</v>
      </c>
      <c r="FA41" s="17">
        <v>3021.71</v>
      </c>
      <c r="FB41" s="17">
        <v>3021.71</v>
      </c>
      <c r="FC41" s="17">
        <v>3021.71</v>
      </c>
      <c r="FD41" s="17">
        <v>3021.71</v>
      </c>
      <c r="FE41" s="17">
        <v>3021.71</v>
      </c>
      <c r="FF41" s="17">
        <v>3021.71</v>
      </c>
      <c r="FG41" s="17">
        <v>3021.71</v>
      </c>
      <c r="FH41" s="17">
        <v>3021.71</v>
      </c>
      <c r="FI41" s="17">
        <v>3021.71</v>
      </c>
      <c r="FJ41" s="17">
        <v>3021.71</v>
      </c>
      <c r="FK41" s="17">
        <v>3021.71</v>
      </c>
      <c r="FL41" s="17">
        <v>3021.71</v>
      </c>
      <c r="FM41" s="17">
        <v>3021.71</v>
      </c>
      <c r="FN41" s="17">
        <v>3021.71</v>
      </c>
      <c r="FO41" s="17">
        <v>3021.71</v>
      </c>
      <c r="FP41" s="17">
        <v>3021.71</v>
      </c>
      <c r="FQ41" s="17">
        <v>3021.71</v>
      </c>
      <c r="FR41" s="17">
        <v>3021.71</v>
      </c>
      <c r="FS41" s="17">
        <v>3021.71</v>
      </c>
      <c r="FT41" s="17">
        <v>3021.71</v>
      </c>
      <c r="FU41" s="17">
        <v>3021.71</v>
      </c>
      <c r="FV41" s="17">
        <v>3021.71</v>
      </c>
      <c r="FW41" s="17">
        <v>3021.71</v>
      </c>
      <c r="FX41" s="17">
        <v>3021.34</v>
      </c>
      <c r="FY41" s="14">
        <v>0</v>
      </c>
      <c r="FZ41" s="14">
        <v>0</v>
      </c>
      <c r="GA41" s="14">
        <v>0</v>
      </c>
      <c r="GB41" s="14">
        <v>0</v>
      </c>
      <c r="GC41" s="14">
        <v>0</v>
      </c>
      <c r="GD41" s="14">
        <v>0</v>
      </c>
      <c r="GE41" s="14">
        <v>0</v>
      </c>
      <c r="GF41" s="14">
        <v>0</v>
      </c>
      <c r="GG41" s="14">
        <v>0</v>
      </c>
      <c r="GH41" s="14">
        <v>0</v>
      </c>
      <c r="GI41" s="14">
        <v>0</v>
      </c>
      <c r="GJ41" s="14">
        <v>135699</v>
      </c>
      <c r="GK41" s="13"/>
    </row>
    <row r="42" spans="1:193" x14ac:dyDescent="0.3">
      <c r="A42" s="14">
        <v>135700</v>
      </c>
      <c r="B42" s="14">
        <f>VLOOKUP(A42,'[9]Fluxo por Unidade'!$G:$H,2,0)</f>
        <v>6488</v>
      </c>
      <c r="C42" s="14" t="s">
        <v>309</v>
      </c>
      <c r="D42" s="14" t="s">
        <v>310</v>
      </c>
      <c r="E42" s="15">
        <v>0.1003</v>
      </c>
      <c r="F42" s="14" t="s">
        <v>165</v>
      </c>
      <c r="G42" s="14" t="s">
        <v>166</v>
      </c>
      <c r="H42" s="14" t="str">
        <f>VLOOKUP(B42,Elegibilidade!A:I,9,0)</f>
        <v>Elegível</v>
      </c>
      <c r="I42" s="16">
        <v>161</v>
      </c>
      <c r="J42" s="17">
        <f>SUMIFS(Inadimplência!Q:Q,Inadimplência!A:A,FluxoFuturo!B42)</f>
        <v>0</v>
      </c>
      <c r="K42" s="17">
        <f t="shared" si="9"/>
        <v>273336.61386903073</v>
      </c>
      <c r="L42" s="17">
        <f t="shared" si="5"/>
        <v>273336.61386903073</v>
      </c>
      <c r="M42" s="14" t="s">
        <v>168</v>
      </c>
      <c r="N42" s="17">
        <v>273336.61386903073</v>
      </c>
      <c r="O42" s="17">
        <f t="shared" si="6"/>
        <v>249175.23003088118</v>
      </c>
      <c r="P42" s="17">
        <f>Vendas!$J$2</f>
        <v>886.38148057613409</v>
      </c>
      <c r="Q42" s="116">
        <f>VLOOKUP(B42,Vendas!A:F,6,0)</f>
        <v>360</v>
      </c>
      <c r="R42" s="17">
        <f t="shared" si="7"/>
        <v>319097.33300740825</v>
      </c>
      <c r="S42" s="18">
        <f t="shared" si="8"/>
        <v>0.78087531375605779</v>
      </c>
      <c r="T42" s="17">
        <v>3364.38</v>
      </c>
      <c r="U42" s="17">
        <v>3021.71</v>
      </c>
      <c r="V42" s="17">
        <v>3021.71</v>
      </c>
      <c r="W42" s="17">
        <v>3021.71</v>
      </c>
      <c r="X42" s="17">
        <v>3021.71</v>
      </c>
      <c r="Y42" s="17">
        <v>3021.71</v>
      </c>
      <c r="Z42" s="17">
        <v>3021.71</v>
      </c>
      <c r="AA42" s="17">
        <v>3021.71</v>
      </c>
      <c r="AB42" s="17">
        <v>3021.71</v>
      </c>
      <c r="AC42" s="17">
        <v>3021.71</v>
      </c>
      <c r="AD42" s="17">
        <v>3021.71</v>
      </c>
      <c r="AE42" s="17">
        <v>3021.71</v>
      </c>
      <c r="AF42" s="17">
        <v>3021.71</v>
      </c>
      <c r="AG42" s="17">
        <v>3021.71</v>
      </c>
      <c r="AH42" s="17">
        <v>3021.71</v>
      </c>
      <c r="AI42" s="17">
        <v>3021.71</v>
      </c>
      <c r="AJ42" s="17">
        <v>3021.71</v>
      </c>
      <c r="AK42" s="17">
        <v>3021.71</v>
      </c>
      <c r="AL42" s="17">
        <v>3021.71</v>
      </c>
      <c r="AM42" s="17">
        <v>3021.71</v>
      </c>
      <c r="AN42" s="17">
        <v>3021.71</v>
      </c>
      <c r="AO42" s="17">
        <v>3021.71</v>
      </c>
      <c r="AP42" s="17">
        <v>3021.71</v>
      </c>
      <c r="AQ42" s="17">
        <v>3021.71</v>
      </c>
      <c r="AR42" s="17">
        <v>3021.71</v>
      </c>
      <c r="AS42" s="17">
        <v>3021.71</v>
      </c>
      <c r="AT42" s="17">
        <v>3021.71</v>
      </c>
      <c r="AU42" s="17">
        <v>3021.71</v>
      </c>
      <c r="AV42" s="17">
        <v>3021.71</v>
      </c>
      <c r="AW42" s="17">
        <v>3021.71</v>
      </c>
      <c r="AX42" s="17">
        <v>3021.71</v>
      </c>
      <c r="AY42" s="17">
        <v>3021.71</v>
      </c>
      <c r="AZ42" s="17">
        <v>3021.71</v>
      </c>
      <c r="BA42" s="17">
        <v>3021.71</v>
      </c>
      <c r="BB42" s="17">
        <v>3021.71</v>
      </c>
      <c r="BC42" s="17">
        <v>3021.71</v>
      </c>
      <c r="BD42" s="17">
        <v>3021.71</v>
      </c>
      <c r="BE42" s="17">
        <v>3021.71</v>
      </c>
      <c r="BF42" s="17">
        <v>3021.71</v>
      </c>
      <c r="BG42" s="17">
        <v>3021.71</v>
      </c>
      <c r="BH42" s="17">
        <v>3021.71</v>
      </c>
      <c r="BI42" s="17">
        <v>3021.71</v>
      </c>
      <c r="BJ42" s="17">
        <v>3021.71</v>
      </c>
      <c r="BK42" s="17">
        <v>3021.71</v>
      </c>
      <c r="BL42" s="17">
        <v>3021.71</v>
      </c>
      <c r="BM42" s="17">
        <v>3021.71</v>
      </c>
      <c r="BN42" s="17">
        <v>3021.71</v>
      </c>
      <c r="BO42" s="17">
        <v>3021.71</v>
      </c>
      <c r="BP42" s="17">
        <v>3021.71</v>
      </c>
      <c r="BQ42" s="17">
        <v>3021.71</v>
      </c>
      <c r="BR42" s="17">
        <v>3021.71</v>
      </c>
      <c r="BS42" s="17">
        <v>3021.71</v>
      </c>
      <c r="BT42" s="17">
        <v>3021.71</v>
      </c>
      <c r="BU42" s="17">
        <v>3021.71</v>
      </c>
      <c r="BV42" s="17">
        <v>3021.71</v>
      </c>
      <c r="BW42" s="17">
        <v>3021.71</v>
      </c>
      <c r="BX42" s="17">
        <v>3021.71</v>
      </c>
      <c r="BY42" s="17">
        <v>3021.71</v>
      </c>
      <c r="BZ42" s="17">
        <v>3021.71</v>
      </c>
      <c r="CA42" s="17">
        <v>3021.71</v>
      </c>
      <c r="CB42" s="17">
        <v>3021.71</v>
      </c>
      <c r="CC42" s="17">
        <v>3021.71</v>
      </c>
      <c r="CD42" s="17">
        <v>3021.71</v>
      </c>
      <c r="CE42" s="17">
        <v>3021.71</v>
      </c>
      <c r="CF42" s="17">
        <v>3021.71</v>
      </c>
      <c r="CG42" s="17">
        <v>3021.71</v>
      </c>
      <c r="CH42" s="17">
        <v>3021.71</v>
      </c>
      <c r="CI42" s="17">
        <v>3021.71</v>
      </c>
      <c r="CJ42" s="17">
        <v>3021.71</v>
      </c>
      <c r="CK42" s="17">
        <v>3021.71</v>
      </c>
      <c r="CL42" s="17">
        <v>3021.71</v>
      </c>
      <c r="CM42" s="17">
        <v>3021.71</v>
      </c>
      <c r="CN42" s="17">
        <v>3021.71</v>
      </c>
      <c r="CO42" s="17">
        <v>3021.71</v>
      </c>
      <c r="CP42" s="17">
        <v>3021.71</v>
      </c>
      <c r="CQ42" s="17">
        <v>3021.71</v>
      </c>
      <c r="CR42" s="17">
        <v>3021.71</v>
      </c>
      <c r="CS42" s="17">
        <v>3021.71</v>
      </c>
      <c r="CT42" s="17">
        <v>3021.71</v>
      </c>
      <c r="CU42" s="17">
        <v>3021.71</v>
      </c>
      <c r="CV42" s="17">
        <v>3021.71</v>
      </c>
      <c r="CW42" s="17">
        <v>3021.71</v>
      </c>
      <c r="CX42" s="17">
        <v>3021.71</v>
      </c>
      <c r="CY42" s="17">
        <v>3021.71</v>
      </c>
      <c r="CZ42" s="17">
        <v>3021.71</v>
      </c>
      <c r="DA42" s="17">
        <v>3021.71</v>
      </c>
      <c r="DB42" s="17">
        <v>3021.71</v>
      </c>
      <c r="DC42" s="17">
        <v>3021.71</v>
      </c>
      <c r="DD42" s="17">
        <v>3021.71</v>
      </c>
      <c r="DE42" s="17">
        <v>3021.71</v>
      </c>
      <c r="DF42" s="17">
        <v>3021.71</v>
      </c>
      <c r="DG42" s="17">
        <v>3021.71</v>
      </c>
      <c r="DH42" s="17">
        <v>3021.71</v>
      </c>
      <c r="DI42" s="17">
        <v>3021.71</v>
      </c>
      <c r="DJ42" s="17">
        <v>3021.71</v>
      </c>
      <c r="DK42" s="17">
        <v>3021.71</v>
      </c>
      <c r="DL42" s="17">
        <v>3021.71</v>
      </c>
      <c r="DM42" s="17">
        <v>3021.71</v>
      </c>
      <c r="DN42" s="17">
        <v>3021.71</v>
      </c>
      <c r="DO42" s="17">
        <v>3021.71</v>
      </c>
      <c r="DP42" s="17">
        <v>3021.71</v>
      </c>
      <c r="DQ42" s="17">
        <v>3021.71</v>
      </c>
      <c r="DR42" s="17">
        <v>3021.71</v>
      </c>
      <c r="DS42" s="17">
        <v>3021.71</v>
      </c>
      <c r="DT42" s="17">
        <v>3021.71</v>
      </c>
      <c r="DU42" s="17">
        <v>3021.71</v>
      </c>
      <c r="DV42" s="17">
        <v>3021.71</v>
      </c>
      <c r="DW42" s="17">
        <v>3021.71</v>
      </c>
      <c r="DX42" s="17">
        <v>3021.71</v>
      </c>
      <c r="DY42" s="17">
        <v>3021.71</v>
      </c>
      <c r="DZ42" s="17">
        <v>3021.71</v>
      </c>
      <c r="EA42" s="17">
        <v>3021.71</v>
      </c>
      <c r="EB42" s="17">
        <v>3021.71</v>
      </c>
      <c r="EC42" s="17">
        <v>3021.71</v>
      </c>
      <c r="ED42" s="17">
        <v>3021.71</v>
      </c>
      <c r="EE42" s="17">
        <v>3021.71</v>
      </c>
      <c r="EF42" s="17">
        <v>3021.71</v>
      </c>
      <c r="EG42" s="17">
        <v>3021.71</v>
      </c>
      <c r="EH42" s="17">
        <v>3021.71</v>
      </c>
      <c r="EI42" s="17">
        <v>3021.71</v>
      </c>
      <c r="EJ42" s="17">
        <v>3021.71</v>
      </c>
      <c r="EK42" s="17">
        <v>3021.71</v>
      </c>
      <c r="EL42" s="17">
        <v>3021.71</v>
      </c>
      <c r="EM42" s="17">
        <v>3021.71</v>
      </c>
      <c r="EN42" s="17">
        <v>3021.71</v>
      </c>
      <c r="EO42" s="17">
        <v>3021.71</v>
      </c>
      <c r="EP42" s="17">
        <v>3021.71</v>
      </c>
      <c r="EQ42" s="17">
        <v>3021.71</v>
      </c>
      <c r="ER42" s="17">
        <v>3021.71</v>
      </c>
      <c r="ES42" s="17">
        <v>3021.71</v>
      </c>
      <c r="ET42" s="17">
        <v>3021.71</v>
      </c>
      <c r="EU42" s="17">
        <v>3021.71</v>
      </c>
      <c r="EV42" s="17">
        <v>3021.71</v>
      </c>
      <c r="EW42" s="17">
        <v>3021.71</v>
      </c>
      <c r="EX42" s="17">
        <v>3021.71</v>
      </c>
      <c r="EY42" s="17">
        <v>3021.71</v>
      </c>
      <c r="EZ42" s="17">
        <v>3021.71</v>
      </c>
      <c r="FA42" s="17">
        <v>3021.71</v>
      </c>
      <c r="FB42" s="17">
        <v>3021.71</v>
      </c>
      <c r="FC42" s="17">
        <v>3021.71</v>
      </c>
      <c r="FD42" s="17">
        <v>3021.71</v>
      </c>
      <c r="FE42" s="17">
        <v>3021.71</v>
      </c>
      <c r="FF42" s="17">
        <v>3021.71</v>
      </c>
      <c r="FG42" s="17">
        <v>3021.71</v>
      </c>
      <c r="FH42" s="17">
        <v>3021.71</v>
      </c>
      <c r="FI42" s="17">
        <v>3021.71</v>
      </c>
      <c r="FJ42" s="17">
        <v>3021.71</v>
      </c>
      <c r="FK42" s="17">
        <v>3021.71</v>
      </c>
      <c r="FL42" s="17">
        <v>3021.71</v>
      </c>
      <c r="FM42" s="17">
        <v>3021.71</v>
      </c>
      <c r="FN42" s="17">
        <v>3021.71</v>
      </c>
      <c r="FO42" s="17">
        <v>3021.71</v>
      </c>
      <c r="FP42" s="17">
        <v>3021.71</v>
      </c>
      <c r="FQ42" s="17">
        <v>3021.71</v>
      </c>
      <c r="FR42" s="17">
        <v>3021.71</v>
      </c>
      <c r="FS42" s="17">
        <v>3021.71</v>
      </c>
      <c r="FT42" s="17">
        <v>3021.71</v>
      </c>
      <c r="FU42" s="17">
        <v>3021.71</v>
      </c>
      <c r="FV42" s="17">
        <v>3021.71</v>
      </c>
      <c r="FW42" s="17">
        <v>3021.71</v>
      </c>
      <c r="FX42" s="17">
        <v>3021.34</v>
      </c>
      <c r="FY42" s="14">
        <v>0</v>
      </c>
      <c r="FZ42" s="14">
        <v>0</v>
      </c>
      <c r="GA42" s="14">
        <v>0</v>
      </c>
      <c r="GB42" s="14">
        <v>0</v>
      </c>
      <c r="GC42" s="14">
        <v>0</v>
      </c>
      <c r="GD42" s="14">
        <v>0</v>
      </c>
      <c r="GE42" s="14">
        <v>0</v>
      </c>
      <c r="GF42" s="14">
        <v>0</v>
      </c>
      <c r="GG42" s="14">
        <v>0</v>
      </c>
      <c r="GH42" s="14">
        <v>0</v>
      </c>
      <c r="GI42" s="14">
        <v>0</v>
      </c>
      <c r="GJ42" s="14">
        <v>135700</v>
      </c>
      <c r="GK42" s="13"/>
    </row>
    <row r="43" spans="1:193" x14ac:dyDescent="0.3">
      <c r="A43" s="14">
        <v>135691</v>
      </c>
      <c r="B43" s="14">
        <f>VLOOKUP(A43,'[9]Fluxo por Unidade'!$G:$H,2,0)</f>
        <v>6352</v>
      </c>
      <c r="C43" s="14" t="s">
        <v>170</v>
      </c>
      <c r="D43" s="14" t="s">
        <v>171</v>
      </c>
      <c r="E43" s="15">
        <v>0.1003</v>
      </c>
      <c r="F43" s="14" t="s">
        <v>165</v>
      </c>
      <c r="G43" s="14" t="s">
        <v>166</v>
      </c>
      <c r="H43" s="14" t="str">
        <f>VLOOKUP(B43,Elegibilidade!A:I,9,0)</f>
        <v>Elegível</v>
      </c>
      <c r="I43" s="16">
        <v>151</v>
      </c>
      <c r="J43" s="17">
        <f>SUMIFS(Inadimplência!Q:Q,Inadimplência!A:A,FluxoFuturo!B43)</f>
        <v>0</v>
      </c>
      <c r="K43" s="17">
        <f t="shared" si="9"/>
        <v>272807.21037135349</v>
      </c>
      <c r="L43" s="17">
        <f t="shared" si="5"/>
        <v>272807.21037135349</v>
      </c>
      <c r="M43" s="14" t="s">
        <v>168</v>
      </c>
      <c r="N43" s="17">
        <v>272807.21037135349</v>
      </c>
      <c r="O43" s="17">
        <f t="shared" si="6"/>
        <v>249717.83360487979</v>
      </c>
      <c r="P43" s="17">
        <f>Vendas!$J$2</f>
        <v>886.38148057613409</v>
      </c>
      <c r="Q43" s="116">
        <f>VLOOKUP(B43,Vendas!A:F,6,0)</f>
        <v>363.06</v>
      </c>
      <c r="R43" s="17">
        <f t="shared" si="7"/>
        <v>321809.66033797123</v>
      </c>
      <c r="S43" s="18">
        <f t="shared" si="8"/>
        <v>0.77597991726730919</v>
      </c>
      <c r="T43" s="17">
        <v>3118.84</v>
      </c>
      <c r="U43" s="17">
        <v>3118.84</v>
      </c>
      <c r="V43" s="17">
        <v>3118.84</v>
      </c>
      <c r="W43" s="17">
        <v>3118.84</v>
      </c>
      <c r="X43" s="17">
        <v>3118.84</v>
      </c>
      <c r="Y43" s="17">
        <v>3118.84</v>
      </c>
      <c r="Z43" s="17">
        <v>3118.84</v>
      </c>
      <c r="AA43" s="17">
        <v>3118.84</v>
      </c>
      <c r="AB43" s="17">
        <v>3118.84</v>
      </c>
      <c r="AC43" s="17">
        <v>3118.84</v>
      </c>
      <c r="AD43" s="17">
        <v>3118.84</v>
      </c>
      <c r="AE43" s="17">
        <v>3118.84</v>
      </c>
      <c r="AF43" s="17">
        <v>3118.84</v>
      </c>
      <c r="AG43" s="17">
        <v>3118.84</v>
      </c>
      <c r="AH43" s="17">
        <v>3118.84</v>
      </c>
      <c r="AI43" s="17">
        <v>3118.84</v>
      </c>
      <c r="AJ43" s="17">
        <v>3118.84</v>
      </c>
      <c r="AK43" s="17">
        <v>3118.84</v>
      </c>
      <c r="AL43" s="17">
        <v>3118.84</v>
      </c>
      <c r="AM43" s="17">
        <v>3118.84</v>
      </c>
      <c r="AN43" s="17">
        <v>3118.84</v>
      </c>
      <c r="AO43" s="17">
        <v>3118.84</v>
      </c>
      <c r="AP43" s="17">
        <v>3118.84</v>
      </c>
      <c r="AQ43" s="17">
        <v>3118.84</v>
      </c>
      <c r="AR43" s="17">
        <v>3118.84</v>
      </c>
      <c r="AS43" s="17">
        <v>3118.84</v>
      </c>
      <c r="AT43" s="17">
        <v>3118.84</v>
      </c>
      <c r="AU43" s="17">
        <v>3118.84</v>
      </c>
      <c r="AV43" s="17">
        <v>3118.84</v>
      </c>
      <c r="AW43" s="17">
        <v>3118.84</v>
      </c>
      <c r="AX43" s="17">
        <v>3118.84</v>
      </c>
      <c r="AY43" s="17">
        <v>3118.84</v>
      </c>
      <c r="AZ43" s="17">
        <v>3118.84</v>
      </c>
      <c r="BA43" s="17">
        <v>3118.84</v>
      </c>
      <c r="BB43" s="17">
        <v>3118.84</v>
      </c>
      <c r="BC43" s="17">
        <v>3118.84</v>
      </c>
      <c r="BD43" s="17">
        <v>3118.84</v>
      </c>
      <c r="BE43" s="17">
        <v>3118.84</v>
      </c>
      <c r="BF43" s="17">
        <v>3118.84</v>
      </c>
      <c r="BG43" s="17">
        <v>3118.84</v>
      </c>
      <c r="BH43" s="17">
        <v>3118.84</v>
      </c>
      <c r="BI43" s="17">
        <v>3118.84</v>
      </c>
      <c r="BJ43" s="17">
        <v>3118.84</v>
      </c>
      <c r="BK43" s="17">
        <v>3118.84</v>
      </c>
      <c r="BL43" s="17">
        <v>3118.84</v>
      </c>
      <c r="BM43" s="17">
        <v>3118.84</v>
      </c>
      <c r="BN43" s="17">
        <v>3118.84</v>
      </c>
      <c r="BO43" s="17">
        <v>3118.84</v>
      </c>
      <c r="BP43" s="17">
        <v>3118.84</v>
      </c>
      <c r="BQ43" s="17">
        <v>3118.84</v>
      </c>
      <c r="BR43" s="17">
        <v>3118.84</v>
      </c>
      <c r="BS43" s="17">
        <v>3118.84</v>
      </c>
      <c r="BT43" s="17">
        <v>3118.84</v>
      </c>
      <c r="BU43" s="17">
        <v>3118.84</v>
      </c>
      <c r="BV43" s="17">
        <v>3118.84</v>
      </c>
      <c r="BW43" s="17">
        <v>3118.84</v>
      </c>
      <c r="BX43" s="17">
        <v>3118.84</v>
      </c>
      <c r="BY43" s="17">
        <v>3118.84</v>
      </c>
      <c r="BZ43" s="17">
        <v>3118.84</v>
      </c>
      <c r="CA43" s="17">
        <v>3118.84</v>
      </c>
      <c r="CB43" s="17">
        <v>3118.84</v>
      </c>
      <c r="CC43" s="17">
        <v>3118.84</v>
      </c>
      <c r="CD43" s="17">
        <v>3118.84</v>
      </c>
      <c r="CE43" s="17">
        <v>3118.84</v>
      </c>
      <c r="CF43" s="17">
        <v>3118.84</v>
      </c>
      <c r="CG43" s="17">
        <v>3118.84</v>
      </c>
      <c r="CH43" s="17">
        <v>3118.84</v>
      </c>
      <c r="CI43" s="17">
        <v>3118.84</v>
      </c>
      <c r="CJ43" s="17">
        <v>3118.84</v>
      </c>
      <c r="CK43" s="17">
        <v>3118.84</v>
      </c>
      <c r="CL43" s="17">
        <v>3118.84</v>
      </c>
      <c r="CM43" s="17">
        <v>3118.84</v>
      </c>
      <c r="CN43" s="17">
        <v>3118.84</v>
      </c>
      <c r="CO43" s="17">
        <v>3118.84</v>
      </c>
      <c r="CP43" s="17">
        <v>3118.84</v>
      </c>
      <c r="CQ43" s="17">
        <v>3118.84</v>
      </c>
      <c r="CR43" s="17">
        <v>3118.84</v>
      </c>
      <c r="CS43" s="17">
        <v>3118.84</v>
      </c>
      <c r="CT43" s="17">
        <v>3118.84</v>
      </c>
      <c r="CU43" s="17">
        <v>3118.84</v>
      </c>
      <c r="CV43" s="17">
        <v>3118.84</v>
      </c>
      <c r="CW43" s="17">
        <v>3118.84</v>
      </c>
      <c r="CX43" s="17">
        <v>3118.84</v>
      </c>
      <c r="CY43" s="17">
        <v>3118.84</v>
      </c>
      <c r="CZ43" s="17">
        <v>3118.84</v>
      </c>
      <c r="DA43" s="17">
        <v>3118.84</v>
      </c>
      <c r="DB43" s="17">
        <v>3118.84</v>
      </c>
      <c r="DC43" s="17">
        <v>3118.84</v>
      </c>
      <c r="DD43" s="17">
        <v>3118.84</v>
      </c>
      <c r="DE43" s="17">
        <v>3118.84</v>
      </c>
      <c r="DF43" s="17">
        <v>3118.84</v>
      </c>
      <c r="DG43" s="17">
        <v>3118.84</v>
      </c>
      <c r="DH43" s="17">
        <v>3118.84</v>
      </c>
      <c r="DI43" s="17">
        <v>3118.84</v>
      </c>
      <c r="DJ43" s="17">
        <v>3118.84</v>
      </c>
      <c r="DK43" s="17">
        <v>3118.84</v>
      </c>
      <c r="DL43" s="17">
        <v>3118.84</v>
      </c>
      <c r="DM43" s="17">
        <v>3118.84</v>
      </c>
      <c r="DN43" s="17">
        <v>3118.84</v>
      </c>
      <c r="DO43" s="17">
        <v>3118.84</v>
      </c>
      <c r="DP43" s="17">
        <v>3118.84</v>
      </c>
      <c r="DQ43" s="17">
        <v>3118.84</v>
      </c>
      <c r="DR43" s="17">
        <v>3118.84</v>
      </c>
      <c r="DS43" s="17">
        <v>3118.84</v>
      </c>
      <c r="DT43" s="17">
        <v>3118.84</v>
      </c>
      <c r="DU43" s="17">
        <v>3118.84</v>
      </c>
      <c r="DV43" s="17">
        <v>3118.84</v>
      </c>
      <c r="DW43" s="17">
        <v>3118.84</v>
      </c>
      <c r="DX43" s="17">
        <v>3118.84</v>
      </c>
      <c r="DY43" s="17">
        <v>3118.84</v>
      </c>
      <c r="DZ43" s="17">
        <v>3118.84</v>
      </c>
      <c r="EA43" s="17">
        <v>3118.84</v>
      </c>
      <c r="EB43" s="17">
        <v>3118.84</v>
      </c>
      <c r="EC43" s="17">
        <v>3118.84</v>
      </c>
      <c r="ED43" s="17">
        <v>3118.84</v>
      </c>
      <c r="EE43" s="17">
        <v>3118.84</v>
      </c>
      <c r="EF43" s="17">
        <v>3118.84</v>
      </c>
      <c r="EG43" s="17">
        <v>3118.84</v>
      </c>
      <c r="EH43" s="17">
        <v>3118.84</v>
      </c>
      <c r="EI43" s="17">
        <v>3118.84</v>
      </c>
      <c r="EJ43" s="17">
        <v>3118.84</v>
      </c>
      <c r="EK43" s="17">
        <v>3118.84</v>
      </c>
      <c r="EL43" s="17">
        <v>3118.84</v>
      </c>
      <c r="EM43" s="17">
        <v>3118.84</v>
      </c>
      <c r="EN43" s="17">
        <v>3118.84</v>
      </c>
      <c r="EO43" s="17">
        <v>3118.84</v>
      </c>
      <c r="EP43" s="17">
        <v>3118.84</v>
      </c>
      <c r="EQ43" s="17">
        <v>3118.84</v>
      </c>
      <c r="ER43" s="17">
        <v>3118.84</v>
      </c>
      <c r="ES43" s="17">
        <v>3118.84</v>
      </c>
      <c r="ET43" s="17">
        <v>3118.84</v>
      </c>
      <c r="EU43" s="17">
        <v>3118.84</v>
      </c>
      <c r="EV43" s="17">
        <v>3118.84</v>
      </c>
      <c r="EW43" s="17">
        <v>3118.84</v>
      </c>
      <c r="EX43" s="17">
        <v>3118.84</v>
      </c>
      <c r="EY43" s="17">
        <v>3118.84</v>
      </c>
      <c r="EZ43" s="17">
        <v>3118.84</v>
      </c>
      <c r="FA43" s="17">
        <v>3118.84</v>
      </c>
      <c r="FB43" s="17">
        <v>3118.84</v>
      </c>
      <c r="FC43" s="17">
        <v>3118.84</v>
      </c>
      <c r="FD43" s="17">
        <v>3118.84</v>
      </c>
      <c r="FE43" s="17">
        <v>3118.84</v>
      </c>
      <c r="FF43" s="17">
        <v>3118.84</v>
      </c>
      <c r="FG43" s="17">
        <v>3118.84</v>
      </c>
      <c r="FH43" s="17">
        <v>3118.84</v>
      </c>
      <c r="FI43" s="17">
        <v>3118.84</v>
      </c>
      <c r="FJ43" s="17">
        <v>3118.84</v>
      </c>
      <c r="FK43" s="17">
        <v>3118.84</v>
      </c>
      <c r="FL43" s="17">
        <v>3118.84</v>
      </c>
      <c r="FM43" s="17">
        <v>3118.84</v>
      </c>
      <c r="FN43" s="17">
        <v>3118.43</v>
      </c>
      <c r="FO43" s="14">
        <v>0</v>
      </c>
      <c r="FP43" s="14">
        <v>0</v>
      </c>
      <c r="FQ43" s="14">
        <v>0</v>
      </c>
      <c r="FR43" s="14">
        <v>0</v>
      </c>
      <c r="FS43" s="14">
        <v>0</v>
      </c>
      <c r="FT43" s="14">
        <v>0</v>
      </c>
      <c r="FU43" s="14">
        <v>0</v>
      </c>
      <c r="FV43" s="14">
        <v>0</v>
      </c>
      <c r="FW43" s="14">
        <v>0</v>
      </c>
      <c r="FX43" s="14">
        <v>0</v>
      </c>
      <c r="FY43" s="14">
        <v>0</v>
      </c>
      <c r="FZ43" s="14">
        <v>0</v>
      </c>
      <c r="GA43" s="14">
        <v>0</v>
      </c>
      <c r="GB43" s="14">
        <v>0</v>
      </c>
      <c r="GC43" s="14">
        <v>0</v>
      </c>
      <c r="GD43" s="14">
        <v>0</v>
      </c>
      <c r="GE43" s="14">
        <v>0</v>
      </c>
      <c r="GF43" s="14">
        <v>0</v>
      </c>
      <c r="GG43" s="14">
        <v>0</v>
      </c>
      <c r="GH43" s="14">
        <v>0</v>
      </c>
      <c r="GI43" s="14">
        <v>0</v>
      </c>
      <c r="GJ43" s="14">
        <v>135691</v>
      </c>
      <c r="GK43" s="13"/>
    </row>
    <row r="44" spans="1:193" x14ac:dyDescent="0.3">
      <c r="A44" s="14">
        <v>135690</v>
      </c>
      <c r="B44" s="14">
        <f>VLOOKUP(A44,'[9]Fluxo por Unidade'!$G:$H,2,0)</f>
        <v>6353</v>
      </c>
      <c r="C44" s="14" t="s">
        <v>170</v>
      </c>
      <c r="D44" s="14" t="s">
        <v>171</v>
      </c>
      <c r="E44" s="15">
        <v>0.1003</v>
      </c>
      <c r="F44" s="14" t="s">
        <v>165</v>
      </c>
      <c r="G44" s="14" t="s">
        <v>166</v>
      </c>
      <c r="H44" s="14" t="str">
        <f>VLOOKUP(B44,Elegibilidade!A:I,9,0)</f>
        <v>Elegível</v>
      </c>
      <c r="I44" s="16">
        <v>151</v>
      </c>
      <c r="J44" s="17">
        <f>SUMIFS(Inadimplência!Q:Q,Inadimplência!A:A,FluxoFuturo!B44)</f>
        <v>0</v>
      </c>
      <c r="K44" s="17">
        <f t="shared" si="9"/>
        <v>271130.63291264657</v>
      </c>
      <c r="L44" s="17">
        <f t="shared" si="5"/>
        <v>271130.63291264657</v>
      </c>
      <c r="M44" s="14" t="s">
        <v>168</v>
      </c>
      <c r="N44" s="17">
        <v>271130.63291264657</v>
      </c>
      <c r="O44" s="17">
        <f t="shared" si="6"/>
        <v>248183.12813838467</v>
      </c>
      <c r="P44" s="17">
        <f>Vendas!$J$2</f>
        <v>886.38148057613409</v>
      </c>
      <c r="Q44" s="116">
        <f>VLOOKUP(B44,Vendas!A:F,6,0)</f>
        <v>360.83</v>
      </c>
      <c r="R44" s="17">
        <f t="shared" si="7"/>
        <v>319833.02963628643</v>
      </c>
      <c r="S44" s="18">
        <f t="shared" si="8"/>
        <v>0.77597716665041783</v>
      </c>
      <c r="T44" s="17">
        <v>3099.67</v>
      </c>
      <c r="U44" s="17">
        <v>3099.67</v>
      </c>
      <c r="V44" s="17">
        <v>3099.67</v>
      </c>
      <c r="W44" s="17">
        <v>3099.67</v>
      </c>
      <c r="X44" s="17">
        <v>3099.67</v>
      </c>
      <c r="Y44" s="17">
        <v>3099.67</v>
      </c>
      <c r="Z44" s="17">
        <v>3099.67</v>
      </c>
      <c r="AA44" s="17">
        <v>3099.67</v>
      </c>
      <c r="AB44" s="17">
        <v>3099.67</v>
      </c>
      <c r="AC44" s="17">
        <v>3099.67</v>
      </c>
      <c r="AD44" s="17">
        <v>3099.67</v>
      </c>
      <c r="AE44" s="17">
        <v>3099.67</v>
      </c>
      <c r="AF44" s="17">
        <v>3099.67</v>
      </c>
      <c r="AG44" s="17">
        <v>3099.67</v>
      </c>
      <c r="AH44" s="17">
        <v>3099.67</v>
      </c>
      <c r="AI44" s="17">
        <v>3099.67</v>
      </c>
      <c r="AJ44" s="17">
        <v>3099.67</v>
      </c>
      <c r="AK44" s="17">
        <v>3099.67</v>
      </c>
      <c r="AL44" s="17">
        <v>3099.67</v>
      </c>
      <c r="AM44" s="17">
        <v>3099.67</v>
      </c>
      <c r="AN44" s="17">
        <v>3099.67</v>
      </c>
      <c r="AO44" s="17">
        <v>3099.67</v>
      </c>
      <c r="AP44" s="17">
        <v>3099.67</v>
      </c>
      <c r="AQ44" s="17">
        <v>3099.67</v>
      </c>
      <c r="AR44" s="17">
        <v>3099.67</v>
      </c>
      <c r="AS44" s="17">
        <v>3099.67</v>
      </c>
      <c r="AT44" s="17">
        <v>3099.67</v>
      </c>
      <c r="AU44" s="17">
        <v>3099.67</v>
      </c>
      <c r="AV44" s="17">
        <v>3099.67</v>
      </c>
      <c r="AW44" s="17">
        <v>3099.67</v>
      </c>
      <c r="AX44" s="17">
        <v>3099.67</v>
      </c>
      <c r="AY44" s="17">
        <v>3099.67</v>
      </c>
      <c r="AZ44" s="17">
        <v>3099.67</v>
      </c>
      <c r="BA44" s="17">
        <v>3099.67</v>
      </c>
      <c r="BB44" s="17">
        <v>3099.67</v>
      </c>
      <c r="BC44" s="17">
        <v>3099.67</v>
      </c>
      <c r="BD44" s="17">
        <v>3099.67</v>
      </c>
      <c r="BE44" s="17">
        <v>3099.67</v>
      </c>
      <c r="BF44" s="17">
        <v>3099.67</v>
      </c>
      <c r="BG44" s="17">
        <v>3099.67</v>
      </c>
      <c r="BH44" s="17">
        <v>3099.67</v>
      </c>
      <c r="BI44" s="17">
        <v>3099.67</v>
      </c>
      <c r="BJ44" s="17">
        <v>3099.67</v>
      </c>
      <c r="BK44" s="17">
        <v>3099.67</v>
      </c>
      <c r="BL44" s="17">
        <v>3099.67</v>
      </c>
      <c r="BM44" s="17">
        <v>3099.67</v>
      </c>
      <c r="BN44" s="17">
        <v>3099.67</v>
      </c>
      <c r="BO44" s="17">
        <v>3099.67</v>
      </c>
      <c r="BP44" s="17">
        <v>3099.67</v>
      </c>
      <c r="BQ44" s="17">
        <v>3099.67</v>
      </c>
      <c r="BR44" s="17">
        <v>3099.67</v>
      </c>
      <c r="BS44" s="17">
        <v>3099.67</v>
      </c>
      <c r="BT44" s="17">
        <v>3099.67</v>
      </c>
      <c r="BU44" s="17">
        <v>3099.67</v>
      </c>
      <c r="BV44" s="17">
        <v>3099.67</v>
      </c>
      <c r="BW44" s="17">
        <v>3099.67</v>
      </c>
      <c r="BX44" s="17">
        <v>3099.67</v>
      </c>
      <c r="BY44" s="17">
        <v>3099.67</v>
      </c>
      <c r="BZ44" s="17">
        <v>3099.67</v>
      </c>
      <c r="CA44" s="17">
        <v>3099.67</v>
      </c>
      <c r="CB44" s="17">
        <v>3099.67</v>
      </c>
      <c r="CC44" s="17">
        <v>3099.67</v>
      </c>
      <c r="CD44" s="17">
        <v>3099.67</v>
      </c>
      <c r="CE44" s="17">
        <v>3099.67</v>
      </c>
      <c r="CF44" s="17">
        <v>3099.67</v>
      </c>
      <c r="CG44" s="17">
        <v>3099.67</v>
      </c>
      <c r="CH44" s="17">
        <v>3099.67</v>
      </c>
      <c r="CI44" s="17">
        <v>3099.67</v>
      </c>
      <c r="CJ44" s="17">
        <v>3099.67</v>
      </c>
      <c r="CK44" s="17">
        <v>3099.67</v>
      </c>
      <c r="CL44" s="17">
        <v>3099.67</v>
      </c>
      <c r="CM44" s="17">
        <v>3099.67</v>
      </c>
      <c r="CN44" s="17">
        <v>3099.67</v>
      </c>
      <c r="CO44" s="17">
        <v>3099.67</v>
      </c>
      <c r="CP44" s="17">
        <v>3099.67</v>
      </c>
      <c r="CQ44" s="17">
        <v>3099.67</v>
      </c>
      <c r="CR44" s="17">
        <v>3099.67</v>
      </c>
      <c r="CS44" s="17">
        <v>3099.67</v>
      </c>
      <c r="CT44" s="17">
        <v>3099.67</v>
      </c>
      <c r="CU44" s="17">
        <v>3099.67</v>
      </c>
      <c r="CV44" s="17">
        <v>3099.67</v>
      </c>
      <c r="CW44" s="17">
        <v>3099.67</v>
      </c>
      <c r="CX44" s="17">
        <v>3099.67</v>
      </c>
      <c r="CY44" s="17">
        <v>3099.67</v>
      </c>
      <c r="CZ44" s="17">
        <v>3099.67</v>
      </c>
      <c r="DA44" s="17">
        <v>3099.67</v>
      </c>
      <c r="DB44" s="17">
        <v>3099.67</v>
      </c>
      <c r="DC44" s="17">
        <v>3099.67</v>
      </c>
      <c r="DD44" s="17">
        <v>3099.67</v>
      </c>
      <c r="DE44" s="17">
        <v>3099.67</v>
      </c>
      <c r="DF44" s="17">
        <v>3099.67</v>
      </c>
      <c r="DG44" s="17">
        <v>3099.67</v>
      </c>
      <c r="DH44" s="17">
        <v>3099.67</v>
      </c>
      <c r="DI44" s="17">
        <v>3099.67</v>
      </c>
      <c r="DJ44" s="17">
        <v>3099.67</v>
      </c>
      <c r="DK44" s="17">
        <v>3099.67</v>
      </c>
      <c r="DL44" s="17">
        <v>3099.67</v>
      </c>
      <c r="DM44" s="17">
        <v>3099.67</v>
      </c>
      <c r="DN44" s="17">
        <v>3099.67</v>
      </c>
      <c r="DO44" s="17">
        <v>3099.67</v>
      </c>
      <c r="DP44" s="17">
        <v>3099.67</v>
      </c>
      <c r="DQ44" s="17">
        <v>3099.67</v>
      </c>
      <c r="DR44" s="17">
        <v>3099.67</v>
      </c>
      <c r="DS44" s="17">
        <v>3099.67</v>
      </c>
      <c r="DT44" s="17">
        <v>3099.67</v>
      </c>
      <c r="DU44" s="17">
        <v>3099.67</v>
      </c>
      <c r="DV44" s="17">
        <v>3099.67</v>
      </c>
      <c r="DW44" s="17">
        <v>3099.67</v>
      </c>
      <c r="DX44" s="17">
        <v>3099.67</v>
      </c>
      <c r="DY44" s="17">
        <v>3099.67</v>
      </c>
      <c r="DZ44" s="17">
        <v>3099.67</v>
      </c>
      <c r="EA44" s="17">
        <v>3099.67</v>
      </c>
      <c r="EB44" s="17">
        <v>3099.67</v>
      </c>
      <c r="EC44" s="17">
        <v>3099.67</v>
      </c>
      <c r="ED44" s="17">
        <v>3099.67</v>
      </c>
      <c r="EE44" s="17">
        <v>3099.67</v>
      </c>
      <c r="EF44" s="17">
        <v>3099.67</v>
      </c>
      <c r="EG44" s="17">
        <v>3099.67</v>
      </c>
      <c r="EH44" s="17">
        <v>3099.67</v>
      </c>
      <c r="EI44" s="17">
        <v>3099.67</v>
      </c>
      <c r="EJ44" s="17">
        <v>3099.67</v>
      </c>
      <c r="EK44" s="17">
        <v>3099.67</v>
      </c>
      <c r="EL44" s="17">
        <v>3099.67</v>
      </c>
      <c r="EM44" s="17">
        <v>3099.67</v>
      </c>
      <c r="EN44" s="17">
        <v>3099.67</v>
      </c>
      <c r="EO44" s="17">
        <v>3099.67</v>
      </c>
      <c r="EP44" s="17">
        <v>3099.67</v>
      </c>
      <c r="EQ44" s="17">
        <v>3099.67</v>
      </c>
      <c r="ER44" s="17">
        <v>3099.67</v>
      </c>
      <c r="ES44" s="17">
        <v>3099.67</v>
      </c>
      <c r="ET44" s="17">
        <v>3099.67</v>
      </c>
      <c r="EU44" s="17">
        <v>3099.67</v>
      </c>
      <c r="EV44" s="17">
        <v>3099.67</v>
      </c>
      <c r="EW44" s="17">
        <v>3099.67</v>
      </c>
      <c r="EX44" s="17">
        <v>3099.67</v>
      </c>
      <c r="EY44" s="17">
        <v>3099.67</v>
      </c>
      <c r="EZ44" s="17">
        <v>3099.67</v>
      </c>
      <c r="FA44" s="17">
        <v>3099.67</v>
      </c>
      <c r="FB44" s="17">
        <v>3099.67</v>
      </c>
      <c r="FC44" s="17">
        <v>3099.67</v>
      </c>
      <c r="FD44" s="17">
        <v>3099.67</v>
      </c>
      <c r="FE44" s="17">
        <v>3099.67</v>
      </c>
      <c r="FF44" s="17">
        <v>3099.67</v>
      </c>
      <c r="FG44" s="17">
        <v>3099.67</v>
      </c>
      <c r="FH44" s="17">
        <v>3099.67</v>
      </c>
      <c r="FI44" s="17">
        <v>3099.67</v>
      </c>
      <c r="FJ44" s="17">
        <v>3099.67</v>
      </c>
      <c r="FK44" s="17">
        <v>3099.67</v>
      </c>
      <c r="FL44" s="17">
        <v>3099.67</v>
      </c>
      <c r="FM44" s="17">
        <v>3099.67</v>
      </c>
      <c r="FN44" s="17">
        <v>3100.05</v>
      </c>
      <c r="FO44" s="14">
        <v>0</v>
      </c>
      <c r="FP44" s="14">
        <v>0</v>
      </c>
      <c r="FQ44" s="14">
        <v>0</v>
      </c>
      <c r="FR44" s="14">
        <v>0</v>
      </c>
      <c r="FS44" s="14">
        <v>0</v>
      </c>
      <c r="FT44" s="14">
        <v>0</v>
      </c>
      <c r="FU44" s="14">
        <v>0</v>
      </c>
      <c r="FV44" s="14">
        <v>0</v>
      </c>
      <c r="FW44" s="14">
        <v>0</v>
      </c>
      <c r="FX44" s="14">
        <v>0</v>
      </c>
      <c r="FY44" s="14">
        <v>0</v>
      </c>
      <c r="FZ44" s="14">
        <v>0</v>
      </c>
      <c r="GA44" s="14">
        <v>0</v>
      </c>
      <c r="GB44" s="14">
        <v>0</v>
      </c>
      <c r="GC44" s="14">
        <v>0</v>
      </c>
      <c r="GD44" s="14">
        <v>0</v>
      </c>
      <c r="GE44" s="14">
        <v>0</v>
      </c>
      <c r="GF44" s="14">
        <v>0</v>
      </c>
      <c r="GG44" s="14">
        <v>0</v>
      </c>
      <c r="GH44" s="14">
        <v>0</v>
      </c>
      <c r="GI44" s="14">
        <v>0</v>
      </c>
      <c r="GJ44" s="14">
        <v>135690</v>
      </c>
      <c r="GK44" s="13"/>
    </row>
    <row r="45" spans="1:193" x14ac:dyDescent="0.3">
      <c r="A45" s="14">
        <v>135685</v>
      </c>
      <c r="B45" s="14">
        <f>VLOOKUP(A45,'[9]Fluxo por Unidade'!$G:$H,2,0)</f>
        <v>6351</v>
      </c>
      <c r="C45" s="14" t="s">
        <v>163</v>
      </c>
      <c r="D45" s="14" t="s">
        <v>164</v>
      </c>
      <c r="E45" s="15">
        <v>0.1003</v>
      </c>
      <c r="F45" s="14" t="s">
        <v>165</v>
      </c>
      <c r="G45" s="14" t="s">
        <v>166</v>
      </c>
      <c r="H45" s="14" t="str">
        <f>VLOOKUP(B45,Elegibilidade!A:I,9,0)</f>
        <v>Elegível</v>
      </c>
      <c r="I45" s="16">
        <v>151</v>
      </c>
      <c r="J45" s="17">
        <f>SUMIFS(Inadimplência!Q:Q,Inadimplência!A:A,FluxoFuturo!B45)</f>
        <v>0</v>
      </c>
      <c r="K45" s="17">
        <f t="shared" si="9"/>
        <v>270507.60385198949</v>
      </c>
      <c r="L45" s="17">
        <f t="shared" si="5"/>
        <v>270507.60385198949</v>
      </c>
      <c r="M45" s="14" t="s">
        <v>168</v>
      </c>
      <c r="N45" s="17">
        <v>270507.60385198949</v>
      </c>
      <c r="O45" s="17">
        <f t="shared" si="6"/>
        <v>247612.85725624955</v>
      </c>
      <c r="P45" s="17">
        <f>Vendas!$J$2</f>
        <v>886.38148057613409</v>
      </c>
      <c r="Q45" s="116">
        <f>VLOOKUP(B45,Vendas!A:F,6,0)</f>
        <v>360</v>
      </c>
      <c r="R45" s="17">
        <f t="shared" si="7"/>
        <v>319097.33300740825</v>
      </c>
      <c r="S45" s="18">
        <f t="shared" si="8"/>
        <v>0.77597908739181132</v>
      </c>
      <c r="T45" s="17">
        <v>3092.55</v>
      </c>
      <c r="U45" s="17">
        <v>3092.55</v>
      </c>
      <c r="V45" s="17">
        <v>3092.55</v>
      </c>
      <c r="W45" s="17">
        <v>3092.55</v>
      </c>
      <c r="X45" s="17">
        <v>3092.55</v>
      </c>
      <c r="Y45" s="17">
        <v>3092.55</v>
      </c>
      <c r="Z45" s="17">
        <v>3092.55</v>
      </c>
      <c r="AA45" s="17">
        <v>3092.55</v>
      </c>
      <c r="AB45" s="17">
        <v>3092.55</v>
      </c>
      <c r="AC45" s="17">
        <v>3092.55</v>
      </c>
      <c r="AD45" s="17">
        <v>3092.55</v>
      </c>
      <c r="AE45" s="17">
        <v>3092.55</v>
      </c>
      <c r="AF45" s="17">
        <v>3092.55</v>
      </c>
      <c r="AG45" s="17">
        <v>3092.55</v>
      </c>
      <c r="AH45" s="17">
        <v>3092.55</v>
      </c>
      <c r="AI45" s="17">
        <v>3092.55</v>
      </c>
      <c r="AJ45" s="17">
        <v>3092.55</v>
      </c>
      <c r="AK45" s="17">
        <v>3092.55</v>
      </c>
      <c r="AL45" s="17">
        <v>3092.55</v>
      </c>
      <c r="AM45" s="17">
        <v>3092.55</v>
      </c>
      <c r="AN45" s="17">
        <v>3092.55</v>
      </c>
      <c r="AO45" s="17">
        <v>3092.55</v>
      </c>
      <c r="AP45" s="17">
        <v>3092.55</v>
      </c>
      <c r="AQ45" s="17">
        <v>3092.55</v>
      </c>
      <c r="AR45" s="17">
        <v>3092.55</v>
      </c>
      <c r="AS45" s="17">
        <v>3092.55</v>
      </c>
      <c r="AT45" s="17">
        <v>3092.55</v>
      </c>
      <c r="AU45" s="17">
        <v>3092.55</v>
      </c>
      <c r="AV45" s="17">
        <v>3092.55</v>
      </c>
      <c r="AW45" s="17">
        <v>3092.55</v>
      </c>
      <c r="AX45" s="17">
        <v>3092.55</v>
      </c>
      <c r="AY45" s="17">
        <v>3092.55</v>
      </c>
      <c r="AZ45" s="17">
        <v>3092.55</v>
      </c>
      <c r="BA45" s="17">
        <v>3092.55</v>
      </c>
      <c r="BB45" s="17">
        <v>3092.55</v>
      </c>
      <c r="BC45" s="17">
        <v>3092.55</v>
      </c>
      <c r="BD45" s="17">
        <v>3092.55</v>
      </c>
      <c r="BE45" s="17">
        <v>3092.55</v>
      </c>
      <c r="BF45" s="17">
        <v>3092.55</v>
      </c>
      <c r="BG45" s="17">
        <v>3092.55</v>
      </c>
      <c r="BH45" s="17">
        <v>3092.55</v>
      </c>
      <c r="BI45" s="17">
        <v>3092.55</v>
      </c>
      <c r="BJ45" s="17">
        <v>3092.55</v>
      </c>
      <c r="BK45" s="17">
        <v>3092.55</v>
      </c>
      <c r="BL45" s="17">
        <v>3092.55</v>
      </c>
      <c r="BM45" s="17">
        <v>3092.55</v>
      </c>
      <c r="BN45" s="17">
        <v>3092.55</v>
      </c>
      <c r="BO45" s="17">
        <v>3092.55</v>
      </c>
      <c r="BP45" s="17">
        <v>3092.55</v>
      </c>
      <c r="BQ45" s="17">
        <v>3092.55</v>
      </c>
      <c r="BR45" s="17">
        <v>3092.55</v>
      </c>
      <c r="BS45" s="17">
        <v>3092.55</v>
      </c>
      <c r="BT45" s="17">
        <v>3092.55</v>
      </c>
      <c r="BU45" s="17">
        <v>3092.55</v>
      </c>
      <c r="BV45" s="17">
        <v>3092.55</v>
      </c>
      <c r="BW45" s="17">
        <v>3092.55</v>
      </c>
      <c r="BX45" s="17">
        <v>3092.55</v>
      </c>
      <c r="BY45" s="17">
        <v>3092.55</v>
      </c>
      <c r="BZ45" s="17">
        <v>3092.55</v>
      </c>
      <c r="CA45" s="17">
        <v>3092.55</v>
      </c>
      <c r="CB45" s="17">
        <v>3092.55</v>
      </c>
      <c r="CC45" s="17">
        <v>3092.55</v>
      </c>
      <c r="CD45" s="17">
        <v>3092.55</v>
      </c>
      <c r="CE45" s="17">
        <v>3092.55</v>
      </c>
      <c r="CF45" s="17">
        <v>3092.55</v>
      </c>
      <c r="CG45" s="17">
        <v>3092.55</v>
      </c>
      <c r="CH45" s="17">
        <v>3092.55</v>
      </c>
      <c r="CI45" s="17">
        <v>3092.55</v>
      </c>
      <c r="CJ45" s="17">
        <v>3092.55</v>
      </c>
      <c r="CK45" s="17">
        <v>3092.55</v>
      </c>
      <c r="CL45" s="17">
        <v>3092.55</v>
      </c>
      <c r="CM45" s="17">
        <v>3092.55</v>
      </c>
      <c r="CN45" s="17">
        <v>3092.55</v>
      </c>
      <c r="CO45" s="17">
        <v>3092.55</v>
      </c>
      <c r="CP45" s="17">
        <v>3092.55</v>
      </c>
      <c r="CQ45" s="17">
        <v>3092.55</v>
      </c>
      <c r="CR45" s="17">
        <v>3092.55</v>
      </c>
      <c r="CS45" s="17">
        <v>3092.55</v>
      </c>
      <c r="CT45" s="17">
        <v>3092.55</v>
      </c>
      <c r="CU45" s="17">
        <v>3092.55</v>
      </c>
      <c r="CV45" s="17">
        <v>3092.55</v>
      </c>
      <c r="CW45" s="17">
        <v>3092.55</v>
      </c>
      <c r="CX45" s="17">
        <v>3092.55</v>
      </c>
      <c r="CY45" s="17">
        <v>3092.55</v>
      </c>
      <c r="CZ45" s="17">
        <v>3092.55</v>
      </c>
      <c r="DA45" s="17">
        <v>3092.55</v>
      </c>
      <c r="DB45" s="17">
        <v>3092.55</v>
      </c>
      <c r="DC45" s="17">
        <v>3092.55</v>
      </c>
      <c r="DD45" s="17">
        <v>3092.55</v>
      </c>
      <c r="DE45" s="17">
        <v>3092.55</v>
      </c>
      <c r="DF45" s="17">
        <v>3092.55</v>
      </c>
      <c r="DG45" s="17">
        <v>3092.55</v>
      </c>
      <c r="DH45" s="17">
        <v>3092.55</v>
      </c>
      <c r="DI45" s="17">
        <v>3092.55</v>
      </c>
      <c r="DJ45" s="17">
        <v>3092.55</v>
      </c>
      <c r="DK45" s="17">
        <v>3092.55</v>
      </c>
      <c r="DL45" s="17">
        <v>3092.55</v>
      </c>
      <c r="DM45" s="17">
        <v>3092.55</v>
      </c>
      <c r="DN45" s="17">
        <v>3092.55</v>
      </c>
      <c r="DO45" s="17">
        <v>3092.55</v>
      </c>
      <c r="DP45" s="17">
        <v>3092.55</v>
      </c>
      <c r="DQ45" s="17">
        <v>3092.55</v>
      </c>
      <c r="DR45" s="17">
        <v>3092.55</v>
      </c>
      <c r="DS45" s="17">
        <v>3092.55</v>
      </c>
      <c r="DT45" s="17">
        <v>3092.55</v>
      </c>
      <c r="DU45" s="17">
        <v>3092.55</v>
      </c>
      <c r="DV45" s="17">
        <v>3092.55</v>
      </c>
      <c r="DW45" s="17">
        <v>3092.55</v>
      </c>
      <c r="DX45" s="17">
        <v>3092.55</v>
      </c>
      <c r="DY45" s="17">
        <v>3092.55</v>
      </c>
      <c r="DZ45" s="17">
        <v>3092.55</v>
      </c>
      <c r="EA45" s="17">
        <v>3092.55</v>
      </c>
      <c r="EB45" s="17">
        <v>3092.55</v>
      </c>
      <c r="EC45" s="17">
        <v>3092.55</v>
      </c>
      <c r="ED45" s="17">
        <v>3092.55</v>
      </c>
      <c r="EE45" s="17">
        <v>3092.55</v>
      </c>
      <c r="EF45" s="17">
        <v>3092.55</v>
      </c>
      <c r="EG45" s="17">
        <v>3092.55</v>
      </c>
      <c r="EH45" s="17">
        <v>3092.55</v>
      </c>
      <c r="EI45" s="17">
        <v>3092.55</v>
      </c>
      <c r="EJ45" s="17">
        <v>3092.55</v>
      </c>
      <c r="EK45" s="17">
        <v>3092.55</v>
      </c>
      <c r="EL45" s="17">
        <v>3092.55</v>
      </c>
      <c r="EM45" s="17">
        <v>3092.55</v>
      </c>
      <c r="EN45" s="17">
        <v>3092.55</v>
      </c>
      <c r="EO45" s="17">
        <v>3092.55</v>
      </c>
      <c r="EP45" s="17">
        <v>3092.55</v>
      </c>
      <c r="EQ45" s="17">
        <v>3092.55</v>
      </c>
      <c r="ER45" s="17">
        <v>3092.55</v>
      </c>
      <c r="ES45" s="17">
        <v>3092.55</v>
      </c>
      <c r="ET45" s="17">
        <v>3092.55</v>
      </c>
      <c r="EU45" s="17">
        <v>3092.55</v>
      </c>
      <c r="EV45" s="17">
        <v>3092.55</v>
      </c>
      <c r="EW45" s="17">
        <v>3092.55</v>
      </c>
      <c r="EX45" s="17">
        <v>3092.55</v>
      </c>
      <c r="EY45" s="17">
        <v>3092.55</v>
      </c>
      <c r="EZ45" s="17">
        <v>3092.55</v>
      </c>
      <c r="FA45" s="17">
        <v>3092.55</v>
      </c>
      <c r="FB45" s="17">
        <v>3092.55</v>
      </c>
      <c r="FC45" s="17">
        <v>3092.55</v>
      </c>
      <c r="FD45" s="17">
        <v>3092.55</v>
      </c>
      <c r="FE45" s="17">
        <v>3092.55</v>
      </c>
      <c r="FF45" s="17">
        <v>3092.55</v>
      </c>
      <c r="FG45" s="17">
        <v>3092.55</v>
      </c>
      <c r="FH45" s="17">
        <v>3092.55</v>
      </c>
      <c r="FI45" s="17">
        <v>3092.55</v>
      </c>
      <c r="FJ45" s="17">
        <v>3092.55</v>
      </c>
      <c r="FK45" s="17">
        <v>3092.55</v>
      </c>
      <c r="FL45" s="17">
        <v>3092.55</v>
      </c>
      <c r="FM45" s="17">
        <v>3092.55</v>
      </c>
      <c r="FN45" s="17">
        <v>3092.14</v>
      </c>
      <c r="FO45" s="14">
        <v>0</v>
      </c>
      <c r="FP45" s="14">
        <v>0</v>
      </c>
      <c r="FQ45" s="14">
        <v>0</v>
      </c>
      <c r="FR45" s="14">
        <v>0</v>
      </c>
      <c r="FS45" s="14">
        <v>0</v>
      </c>
      <c r="FT45" s="14">
        <v>0</v>
      </c>
      <c r="FU45" s="14">
        <v>0</v>
      </c>
      <c r="FV45" s="14">
        <v>0</v>
      </c>
      <c r="FW45" s="14">
        <v>0</v>
      </c>
      <c r="FX45" s="14">
        <v>0</v>
      </c>
      <c r="FY45" s="14">
        <v>0</v>
      </c>
      <c r="FZ45" s="14">
        <v>0</v>
      </c>
      <c r="GA45" s="14">
        <v>0</v>
      </c>
      <c r="GB45" s="14">
        <v>0</v>
      </c>
      <c r="GC45" s="14">
        <v>0</v>
      </c>
      <c r="GD45" s="14">
        <v>0</v>
      </c>
      <c r="GE45" s="14">
        <v>0</v>
      </c>
      <c r="GF45" s="14">
        <v>0</v>
      </c>
      <c r="GG45" s="14">
        <v>0</v>
      </c>
      <c r="GH45" s="14">
        <v>0</v>
      </c>
      <c r="GI45" s="14">
        <v>0</v>
      </c>
      <c r="GJ45" s="14">
        <v>135685</v>
      </c>
      <c r="GK45" s="13"/>
    </row>
    <row r="46" spans="1:193" x14ac:dyDescent="0.3">
      <c r="A46" s="14">
        <v>135628</v>
      </c>
      <c r="B46" s="14">
        <f>VLOOKUP(A46,'[9]Fluxo por Unidade'!$G:$H,2,0)</f>
        <v>6389</v>
      </c>
      <c r="C46" s="14" t="s">
        <v>231</v>
      </c>
      <c r="D46" s="14" t="s">
        <v>232</v>
      </c>
      <c r="E46" s="15">
        <v>0.1003</v>
      </c>
      <c r="F46" s="14" t="s">
        <v>165</v>
      </c>
      <c r="G46" s="14" t="s">
        <v>166</v>
      </c>
      <c r="H46" s="14" t="str">
        <f>VLOOKUP(B46,Elegibilidade!A:I,9,0)</f>
        <v>Elegível</v>
      </c>
      <c r="I46" s="16">
        <v>151</v>
      </c>
      <c r="J46" s="17">
        <f>SUMIFS(Inadimplência!Q:Q,Inadimplência!A:A,FluxoFuturo!B46)</f>
        <v>0</v>
      </c>
      <c r="K46" s="17">
        <f t="shared" si="9"/>
        <v>270507.60385198949</v>
      </c>
      <c r="L46" s="17">
        <f t="shared" si="5"/>
        <v>270507.60385198949</v>
      </c>
      <c r="M46" s="14" t="s">
        <v>168</v>
      </c>
      <c r="N46" s="17">
        <v>270507.60385198949</v>
      </c>
      <c r="O46" s="17">
        <f t="shared" si="6"/>
        <v>247612.85725624955</v>
      </c>
      <c r="P46" s="17">
        <f>Vendas!$J$2</f>
        <v>886.38148057613409</v>
      </c>
      <c r="Q46" s="116">
        <f>VLOOKUP(B46,Vendas!A:F,6,0)</f>
        <v>360</v>
      </c>
      <c r="R46" s="17">
        <f t="shared" si="7"/>
        <v>319097.33300740825</v>
      </c>
      <c r="S46" s="18">
        <f t="shared" si="8"/>
        <v>0.77597908739181132</v>
      </c>
      <c r="T46" s="17">
        <v>3092.55</v>
      </c>
      <c r="U46" s="17">
        <v>3092.55</v>
      </c>
      <c r="V46" s="17">
        <v>3092.55</v>
      </c>
      <c r="W46" s="17">
        <v>3092.55</v>
      </c>
      <c r="X46" s="17">
        <v>3092.55</v>
      </c>
      <c r="Y46" s="17">
        <v>3092.55</v>
      </c>
      <c r="Z46" s="17">
        <v>3092.55</v>
      </c>
      <c r="AA46" s="17">
        <v>3092.55</v>
      </c>
      <c r="AB46" s="17">
        <v>3092.55</v>
      </c>
      <c r="AC46" s="17">
        <v>3092.55</v>
      </c>
      <c r="AD46" s="17">
        <v>3092.55</v>
      </c>
      <c r="AE46" s="17">
        <v>3092.55</v>
      </c>
      <c r="AF46" s="17">
        <v>3092.55</v>
      </c>
      <c r="AG46" s="17">
        <v>3092.55</v>
      </c>
      <c r="AH46" s="17">
        <v>3092.55</v>
      </c>
      <c r="AI46" s="17">
        <v>3092.55</v>
      </c>
      <c r="AJ46" s="17">
        <v>3092.55</v>
      </c>
      <c r="AK46" s="17">
        <v>3092.55</v>
      </c>
      <c r="AL46" s="17">
        <v>3092.55</v>
      </c>
      <c r="AM46" s="17">
        <v>3092.55</v>
      </c>
      <c r="AN46" s="17">
        <v>3092.55</v>
      </c>
      <c r="AO46" s="17">
        <v>3092.55</v>
      </c>
      <c r="AP46" s="17">
        <v>3092.55</v>
      </c>
      <c r="AQ46" s="17">
        <v>3092.55</v>
      </c>
      <c r="AR46" s="17">
        <v>3092.55</v>
      </c>
      <c r="AS46" s="17">
        <v>3092.55</v>
      </c>
      <c r="AT46" s="17">
        <v>3092.55</v>
      </c>
      <c r="AU46" s="17">
        <v>3092.55</v>
      </c>
      <c r="AV46" s="17">
        <v>3092.55</v>
      </c>
      <c r="AW46" s="17">
        <v>3092.55</v>
      </c>
      <c r="AX46" s="17">
        <v>3092.55</v>
      </c>
      <c r="AY46" s="17">
        <v>3092.55</v>
      </c>
      <c r="AZ46" s="17">
        <v>3092.55</v>
      </c>
      <c r="BA46" s="17">
        <v>3092.55</v>
      </c>
      <c r="BB46" s="17">
        <v>3092.55</v>
      </c>
      <c r="BC46" s="17">
        <v>3092.55</v>
      </c>
      <c r="BD46" s="17">
        <v>3092.55</v>
      </c>
      <c r="BE46" s="17">
        <v>3092.55</v>
      </c>
      <c r="BF46" s="17">
        <v>3092.55</v>
      </c>
      <c r="BG46" s="17">
        <v>3092.55</v>
      </c>
      <c r="BH46" s="17">
        <v>3092.55</v>
      </c>
      <c r="BI46" s="17">
        <v>3092.55</v>
      </c>
      <c r="BJ46" s="17">
        <v>3092.55</v>
      </c>
      <c r="BK46" s="17">
        <v>3092.55</v>
      </c>
      <c r="BL46" s="17">
        <v>3092.55</v>
      </c>
      <c r="BM46" s="17">
        <v>3092.55</v>
      </c>
      <c r="BN46" s="17">
        <v>3092.55</v>
      </c>
      <c r="BO46" s="17">
        <v>3092.55</v>
      </c>
      <c r="BP46" s="17">
        <v>3092.55</v>
      </c>
      <c r="BQ46" s="17">
        <v>3092.55</v>
      </c>
      <c r="BR46" s="17">
        <v>3092.55</v>
      </c>
      <c r="BS46" s="17">
        <v>3092.55</v>
      </c>
      <c r="BT46" s="17">
        <v>3092.55</v>
      </c>
      <c r="BU46" s="17">
        <v>3092.55</v>
      </c>
      <c r="BV46" s="17">
        <v>3092.55</v>
      </c>
      <c r="BW46" s="17">
        <v>3092.55</v>
      </c>
      <c r="BX46" s="17">
        <v>3092.55</v>
      </c>
      <c r="BY46" s="17">
        <v>3092.55</v>
      </c>
      <c r="BZ46" s="17">
        <v>3092.55</v>
      </c>
      <c r="CA46" s="17">
        <v>3092.55</v>
      </c>
      <c r="CB46" s="17">
        <v>3092.55</v>
      </c>
      <c r="CC46" s="17">
        <v>3092.55</v>
      </c>
      <c r="CD46" s="17">
        <v>3092.55</v>
      </c>
      <c r="CE46" s="17">
        <v>3092.55</v>
      </c>
      <c r="CF46" s="17">
        <v>3092.55</v>
      </c>
      <c r="CG46" s="17">
        <v>3092.55</v>
      </c>
      <c r="CH46" s="17">
        <v>3092.55</v>
      </c>
      <c r="CI46" s="17">
        <v>3092.55</v>
      </c>
      <c r="CJ46" s="17">
        <v>3092.55</v>
      </c>
      <c r="CK46" s="17">
        <v>3092.55</v>
      </c>
      <c r="CL46" s="17">
        <v>3092.55</v>
      </c>
      <c r="CM46" s="17">
        <v>3092.55</v>
      </c>
      <c r="CN46" s="17">
        <v>3092.55</v>
      </c>
      <c r="CO46" s="17">
        <v>3092.55</v>
      </c>
      <c r="CP46" s="17">
        <v>3092.55</v>
      </c>
      <c r="CQ46" s="17">
        <v>3092.55</v>
      </c>
      <c r="CR46" s="17">
        <v>3092.55</v>
      </c>
      <c r="CS46" s="17">
        <v>3092.55</v>
      </c>
      <c r="CT46" s="17">
        <v>3092.55</v>
      </c>
      <c r="CU46" s="17">
        <v>3092.55</v>
      </c>
      <c r="CV46" s="17">
        <v>3092.55</v>
      </c>
      <c r="CW46" s="17">
        <v>3092.55</v>
      </c>
      <c r="CX46" s="17">
        <v>3092.55</v>
      </c>
      <c r="CY46" s="17">
        <v>3092.55</v>
      </c>
      <c r="CZ46" s="17">
        <v>3092.55</v>
      </c>
      <c r="DA46" s="17">
        <v>3092.55</v>
      </c>
      <c r="DB46" s="17">
        <v>3092.55</v>
      </c>
      <c r="DC46" s="17">
        <v>3092.55</v>
      </c>
      <c r="DD46" s="17">
        <v>3092.55</v>
      </c>
      <c r="DE46" s="17">
        <v>3092.55</v>
      </c>
      <c r="DF46" s="17">
        <v>3092.55</v>
      </c>
      <c r="DG46" s="17">
        <v>3092.55</v>
      </c>
      <c r="DH46" s="17">
        <v>3092.55</v>
      </c>
      <c r="DI46" s="17">
        <v>3092.55</v>
      </c>
      <c r="DJ46" s="17">
        <v>3092.55</v>
      </c>
      <c r="DK46" s="17">
        <v>3092.55</v>
      </c>
      <c r="DL46" s="17">
        <v>3092.55</v>
      </c>
      <c r="DM46" s="17">
        <v>3092.55</v>
      </c>
      <c r="DN46" s="17">
        <v>3092.55</v>
      </c>
      <c r="DO46" s="17">
        <v>3092.55</v>
      </c>
      <c r="DP46" s="17">
        <v>3092.55</v>
      </c>
      <c r="DQ46" s="17">
        <v>3092.55</v>
      </c>
      <c r="DR46" s="17">
        <v>3092.55</v>
      </c>
      <c r="DS46" s="17">
        <v>3092.55</v>
      </c>
      <c r="DT46" s="17">
        <v>3092.55</v>
      </c>
      <c r="DU46" s="17">
        <v>3092.55</v>
      </c>
      <c r="DV46" s="17">
        <v>3092.55</v>
      </c>
      <c r="DW46" s="17">
        <v>3092.55</v>
      </c>
      <c r="DX46" s="17">
        <v>3092.55</v>
      </c>
      <c r="DY46" s="17">
        <v>3092.55</v>
      </c>
      <c r="DZ46" s="17">
        <v>3092.55</v>
      </c>
      <c r="EA46" s="17">
        <v>3092.55</v>
      </c>
      <c r="EB46" s="17">
        <v>3092.55</v>
      </c>
      <c r="EC46" s="17">
        <v>3092.55</v>
      </c>
      <c r="ED46" s="17">
        <v>3092.55</v>
      </c>
      <c r="EE46" s="17">
        <v>3092.55</v>
      </c>
      <c r="EF46" s="17">
        <v>3092.55</v>
      </c>
      <c r="EG46" s="17">
        <v>3092.55</v>
      </c>
      <c r="EH46" s="17">
        <v>3092.55</v>
      </c>
      <c r="EI46" s="17">
        <v>3092.55</v>
      </c>
      <c r="EJ46" s="17">
        <v>3092.55</v>
      </c>
      <c r="EK46" s="17">
        <v>3092.55</v>
      </c>
      <c r="EL46" s="17">
        <v>3092.55</v>
      </c>
      <c r="EM46" s="17">
        <v>3092.55</v>
      </c>
      <c r="EN46" s="17">
        <v>3092.55</v>
      </c>
      <c r="EO46" s="17">
        <v>3092.55</v>
      </c>
      <c r="EP46" s="17">
        <v>3092.55</v>
      </c>
      <c r="EQ46" s="17">
        <v>3092.55</v>
      </c>
      <c r="ER46" s="17">
        <v>3092.55</v>
      </c>
      <c r="ES46" s="17">
        <v>3092.55</v>
      </c>
      <c r="ET46" s="17">
        <v>3092.55</v>
      </c>
      <c r="EU46" s="17">
        <v>3092.55</v>
      </c>
      <c r="EV46" s="17">
        <v>3092.55</v>
      </c>
      <c r="EW46" s="17">
        <v>3092.55</v>
      </c>
      <c r="EX46" s="17">
        <v>3092.55</v>
      </c>
      <c r="EY46" s="17">
        <v>3092.55</v>
      </c>
      <c r="EZ46" s="17">
        <v>3092.55</v>
      </c>
      <c r="FA46" s="17">
        <v>3092.55</v>
      </c>
      <c r="FB46" s="17">
        <v>3092.55</v>
      </c>
      <c r="FC46" s="17">
        <v>3092.55</v>
      </c>
      <c r="FD46" s="17">
        <v>3092.55</v>
      </c>
      <c r="FE46" s="17">
        <v>3092.55</v>
      </c>
      <c r="FF46" s="17">
        <v>3092.55</v>
      </c>
      <c r="FG46" s="17">
        <v>3092.55</v>
      </c>
      <c r="FH46" s="17">
        <v>3092.55</v>
      </c>
      <c r="FI46" s="17">
        <v>3092.55</v>
      </c>
      <c r="FJ46" s="17">
        <v>3092.55</v>
      </c>
      <c r="FK46" s="17">
        <v>3092.55</v>
      </c>
      <c r="FL46" s="17">
        <v>3092.55</v>
      </c>
      <c r="FM46" s="17">
        <v>3092.55</v>
      </c>
      <c r="FN46" s="17">
        <v>3092.14</v>
      </c>
      <c r="FO46" s="14">
        <v>0</v>
      </c>
      <c r="FP46" s="14">
        <v>0</v>
      </c>
      <c r="FQ46" s="14">
        <v>0</v>
      </c>
      <c r="FR46" s="14">
        <v>0</v>
      </c>
      <c r="FS46" s="14">
        <v>0</v>
      </c>
      <c r="FT46" s="14">
        <v>0</v>
      </c>
      <c r="FU46" s="14">
        <v>0</v>
      </c>
      <c r="FV46" s="14">
        <v>0</v>
      </c>
      <c r="FW46" s="14">
        <v>0</v>
      </c>
      <c r="FX46" s="14">
        <v>0</v>
      </c>
      <c r="FY46" s="14">
        <v>0</v>
      </c>
      <c r="FZ46" s="14">
        <v>0</v>
      </c>
      <c r="GA46" s="14">
        <v>0</v>
      </c>
      <c r="GB46" s="14">
        <v>0</v>
      </c>
      <c r="GC46" s="14">
        <v>0</v>
      </c>
      <c r="GD46" s="14">
        <v>0</v>
      </c>
      <c r="GE46" s="14">
        <v>0</v>
      </c>
      <c r="GF46" s="14">
        <v>0</v>
      </c>
      <c r="GG46" s="14">
        <v>0</v>
      </c>
      <c r="GH46" s="14">
        <v>0</v>
      </c>
      <c r="GI46" s="14">
        <v>0</v>
      </c>
      <c r="GJ46" s="14">
        <v>135628</v>
      </c>
      <c r="GK46" s="13"/>
    </row>
    <row r="47" spans="1:193" x14ac:dyDescent="0.3">
      <c r="A47" s="14">
        <v>135632</v>
      </c>
      <c r="B47" s="14">
        <f>VLOOKUP(A47,'[9]Fluxo por Unidade'!$G:$H,2,0)</f>
        <v>6377</v>
      </c>
      <c r="C47" s="14" t="s">
        <v>211</v>
      </c>
      <c r="D47" s="14" t="s">
        <v>212</v>
      </c>
      <c r="E47" s="15">
        <v>0.1003</v>
      </c>
      <c r="F47" s="14" t="s">
        <v>165</v>
      </c>
      <c r="G47" s="14" t="s">
        <v>166</v>
      </c>
      <c r="H47" s="14" t="str">
        <f>VLOOKUP(B47,Elegibilidade!A:I,9,0)</f>
        <v>Elegível</v>
      </c>
      <c r="I47" s="16">
        <v>151</v>
      </c>
      <c r="J47" s="17">
        <f>SUMIFS(Inadimplência!Q:Q,Inadimplência!A:A,FluxoFuturo!B47)</f>
        <v>0</v>
      </c>
      <c r="K47" s="17">
        <f t="shared" si="9"/>
        <v>270507.60084965103</v>
      </c>
      <c r="L47" s="17">
        <f t="shared" si="5"/>
        <v>270507.60084965103</v>
      </c>
      <c r="M47" s="14" t="s">
        <v>168</v>
      </c>
      <c r="N47" s="17">
        <v>270507.60084965103</v>
      </c>
      <c r="O47" s="17">
        <f t="shared" si="6"/>
        <v>247612.85485369526</v>
      </c>
      <c r="P47" s="17">
        <f>Vendas!$J$2</f>
        <v>886.38148057613409</v>
      </c>
      <c r="Q47" s="116">
        <f>VLOOKUP(B47,Vendas!A:F,6,0)</f>
        <v>360</v>
      </c>
      <c r="R47" s="17">
        <f t="shared" si="7"/>
        <v>319097.33300740825</v>
      </c>
      <c r="S47" s="18">
        <f t="shared" si="8"/>
        <v>0.7759790798625904</v>
      </c>
      <c r="T47" s="17">
        <v>3092.55</v>
      </c>
      <c r="U47" s="17">
        <v>3092.55</v>
      </c>
      <c r="V47" s="17">
        <v>3092.55</v>
      </c>
      <c r="W47" s="17">
        <v>3092.55</v>
      </c>
      <c r="X47" s="17">
        <v>3092.55</v>
      </c>
      <c r="Y47" s="17">
        <v>3092.55</v>
      </c>
      <c r="Z47" s="17">
        <v>3092.55</v>
      </c>
      <c r="AA47" s="17">
        <v>3092.55</v>
      </c>
      <c r="AB47" s="17">
        <v>3092.55</v>
      </c>
      <c r="AC47" s="17">
        <v>3092.55</v>
      </c>
      <c r="AD47" s="17">
        <v>3092.55</v>
      </c>
      <c r="AE47" s="17">
        <v>3092.55</v>
      </c>
      <c r="AF47" s="17">
        <v>3092.55</v>
      </c>
      <c r="AG47" s="17">
        <v>3092.55</v>
      </c>
      <c r="AH47" s="17">
        <v>3092.55</v>
      </c>
      <c r="AI47" s="17">
        <v>3092.55</v>
      </c>
      <c r="AJ47" s="17">
        <v>3092.55</v>
      </c>
      <c r="AK47" s="17">
        <v>3092.55</v>
      </c>
      <c r="AL47" s="17">
        <v>3092.55</v>
      </c>
      <c r="AM47" s="17">
        <v>3092.55</v>
      </c>
      <c r="AN47" s="17">
        <v>3092.55</v>
      </c>
      <c r="AO47" s="17">
        <v>3092.55</v>
      </c>
      <c r="AP47" s="17">
        <v>3092.55</v>
      </c>
      <c r="AQ47" s="17">
        <v>3092.55</v>
      </c>
      <c r="AR47" s="17">
        <v>3092.55</v>
      </c>
      <c r="AS47" s="17">
        <v>3092.55</v>
      </c>
      <c r="AT47" s="17">
        <v>3092.55</v>
      </c>
      <c r="AU47" s="17">
        <v>3092.55</v>
      </c>
      <c r="AV47" s="17">
        <v>3092.55</v>
      </c>
      <c r="AW47" s="17">
        <v>3092.55</v>
      </c>
      <c r="AX47" s="17">
        <v>3092.55</v>
      </c>
      <c r="AY47" s="17">
        <v>3092.55</v>
      </c>
      <c r="AZ47" s="17">
        <v>3092.55</v>
      </c>
      <c r="BA47" s="17">
        <v>3092.55</v>
      </c>
      <c r="BB47" s="17">
        <v>3092.55</v>
      </c>
      <c r="BC47" s="17">
        <v>3092.55</v>
      </c>
      <c r="BD47" s="17">
        <v>3092.55</v>
      </c>
      <c r="BE47" s="17">
        <v>3092.55</v>
      </c>
      <c r="BF47" s="17">
        <v>3092.55</v>
      </c>
      <c r="BG47" s="17">
        <v>3092.55</v>
      </c>
      <c r="BH47" s="17">
        <v>3092.55</v>
      </c>
      <c r="BI47" s="17">
        <v>3092.55</v>
      </c>
      <c r="BJ47" s="17">
        <v>3092.55</v>
      </c>
      <c r="BK47" s="17">
        <v>3092.55</v>
      </c>
      <c r="BL47" s="17">
        <v>3092.55</v>
      </c>
      <c r="BM47" s="17">
        <v>3092.55</v>
      </c>
      <c r="BN47" s="17">
        <v>3092.55</v>
      </c>
      <c r="BO47" s="17">
        <v>3092.55</v>
      </c>
      <c r="BP47" s="17">
        <v>3092.55</v>
      </c>
      <c r="BQ47" s="17">
        <v>3092.55</v>
      </c>
      <c r="BR47" s="17">
        <v>3092.55</v>
      </c>
      <c r="BS47" s="17">
        <v>3092.55</v>
      </c>
      <c r="BT47" s="17">
        <v>3092.55</v>
      </c>
      <c r="BU47" s="17">
        <v>3092.55</v>
      </c>
      <c r="BV47" s="17">
        <v>3092.55</v>
      </c>
      <c r="BW47" s="17">
        <v>3092.55</v>
      </c>
      <c r="BX47" s="17">
        <v>3092.55</v>
      </c>
      <c r="BY47" s="17">
        <v>3092.55</v>
      </c>
      <c r="BZ47" s="17">
        <v>3092.55</v>
      </c>
      <c r="CA47" s="17">
        <v>3092.55</v>
      </c>
      <c r="CB47" s="17">
        <v>3092.55</v>
      </c>
      <c r="CC47" s="17">
        <v>3092.55</v>
      </c>
      <c r="CD47" s="17">
        <v>3092.55</v>
      </c>
      <c r="CE47" s="17">
        <v>3092.55</v>
      </c>
      <c r="CF47" s="17">
        <v>3092.55</v>
      </c>
      <c r="CG47" s="17">
        <v>3092.55</v>
      </c>
      <c r="CH47" s="17">
        <v>3092.55</v>
      </c>
      <c r="CI47" s="17">
        <v>3092.55</v>
      </c>
      <c r="CJ47" s="17">
        <v>3092.55</v>
      </c>
      <c r="CK47" s="17">
        <v>3092.55</v>
      </c>
      <c r="CL47" s="17">
        <v>3092.55</v>
      </c>
      <c r="CM47" s="17">
        <v>3092.55</v>
      </c>
      <c r="CN47" s="17">
        <v>3092.55</v>
      </c>
      <c r="CO47" s="17">
        <v>3092.55</v>
      </c>
      <c r="CP47" s="17">
        <v>3092.55</v>
      </c>
      <c r="CQ47" s="17">
        <v>3092.55</v>
      </c>
      <c r="CR47" s="17">
        <v>3092.55</v>
      </c>
      <c r="CS47" s="17">
        <v>3092.55</v>
      </c>
      <c r="CT47" s="17">
        <v>3092.55</v>
      </c>
      <c r="CU47" s="17">
        <v>3092.55</v>
      </c>
      <c r="CV47" s="17">
        <v>3092.55</v>
      </c>
      <c r="CW47" s="17">
        <v>3092.55</v>
      </c>
      <c r="CX47" s="17">
        <v>3092.55</v>
      </c>
      <c r="CY47" s="17">
        <v>3092.55</v>
      </c>
      <c r="CZ47" s="17">
        <v>3092.55</v>
      </c>
      <c r="DA47" s="17">
        <v>3092.55</v>
      </c>
      <c r="DB47" s="17">
        <v>3092.55</v>
      </c>
      <c r="DC47" s="17">
        <v>3092.55</v>
      </c>
      <c r="DD47" s="17">
        <v>3092.55</v>
      </c>
      <c r="DE47" s="17">
        <v>3092.55</v>
      </c>
      <c r="DF47" s="17">
        <v>3092.55</v>
      </c>
      <c r="DG47" s="17">
        <v>3092.55</v>
      </c>
      <c r="DH47" s="17">
        <v>3092.55</v>
      </c>
      <c r="DI47" s="17">
        <v>3092.55</v>
      </c>
      <c r="DJ47" s="17">
        <v>3092.55</v>
      </c>
      <c r="DK47" s="17">
        <v>3092.55</v>
      </c>
      <c r="DL47" s="17">
        <v>3092.55</v>
      </c>
      <c r="DM47" s="17">
        <v>3092.55</v>
      </c>
      <c r="DN47" s="17">
        <v>3092.55</v>
      </c>
      <c r="DO47" s="17">
        <v>3092.55</v>
      </c>
      <c r="DP47" s="17">
        <v>3092.55</v>
      </c>
      <c r="DQ47" s="17">
        <v>3092.55</v>
      </c>
      <c r="DR47" s="17">
        <v>3092.55</v>
      </c>
      <c r="DS47" s="17">
        <v>3092.55</v>
      </c>
      <c r="DT47" s="17">
        <v>3092.55</v>
      </c>
      <c r="DU47" s="17">
        <v>3092.55</v>
      </c>
      <c r="DV47" s="17">
        <v>3092.55</v>
      </c>
      <c r="DW47" s="17">
        <v>3092.55</v>
      </c>
      <c r="DX47" s="17">
        <v>3092.55</v>
      </c>
      <c r="DY47" s="17">
        <v>3092.55</v>
      </c>
      <c r="DZ47" s="17">
        <v>3092.55</v>
      </c>
      <c r="EA47" s="17">
        <v>3092.55</v>
      </c>
      <c r="EB47" s="17">
        <v>3092.55</v>
      </c>
      <c r="EC47" s="17">
        <v>3092.55</v>
      </c>
      <c r="ED47" s="17">
        <v>3092.55</v>
      </c>
      <c r="EE47" s="17">
        <v>3092.55</v>
      </c>
      <c r="EF47" s="17">
        <v>3092.55</v>
      </c>
      <c r="EG47" s="17">
        <v>3092.55</v>
      </c>
      <c r="EH47" s="17">
        <v>3092.55</v>
      </c>
      <c r="EI47" s="17">
        <v>3092.55</v>
      </c>
      <c r="EJ47" s="17">
        <v>3092.55</v>
      </c>
      <c r="EK47" s="17">
        <v>3092.55</v>
      </c>
      <c r="EL47" s="17">
        <v>3092.55</v>
      </c>
      <c r="EM47" s="17">
        <v>3092.55</v>
      </c>
      <c r="EN47" s="17">
        <v>3092.55</v>
      </c>
      <c r="EO47" s="17">
        <v>3092.55</v>
      </c>
      <c r="EP47" s="17">
        <v>3092.55</v>
      </c>
      <c r="EQ47" s="17">
        <v>3092.55</v>
      </c>
      <c r="ER47" s="17">
        <v>3092.55</v>
      </c>
      <c r="ES47" s="17">
        <v>3092.55</v>
      </c>
      <c r="ET47" s="17">
        <v>3092.55</v>
      </c>
      <c r="EU47" s="17">
        <v>3092.55</v>
      </c>
      <c r="EV47" s="17">
        <v>3092.55</v>
      </c>
      <c r="EW47" s="17">
        <v>3092.55</v>
      </c>
      <c r="EX47" s="17">
        <v>3092.55</v>
      </c>
      <c r="EY47" s="17">
        <v>3092.55</v>
      </c>
      <c r="EZ47" s="17">
        <v>3092.55</v>
      </c>
      <c r="FA47" s="17">
        <v>3092.55</v>
      </c>
      <c r="FB47" s="17">
        <v>3092.55</v>
      </c>
      <c r="FC47" s="17">
        <v>3092.55</v>
      </c>
      <c r="FD47" s="17">
        <v>3092.55</v>
      </c>
      <c r="FE47" s="17">
        <v>3092.55</v>
      </c>
      <c r="FF47" s="17">
        <v>3092.55</v>
      </c>
      <c r="FG47" s="17">
        <v>3092.55</v>
      </c>
      <c r="FH47" s="17">
        <v>3092.55</v>
      </c>
      <c r="FI47" s="17">
        <v>3092.55</v>
      </c>
      <c r="FJ47" s="17">
        <v>3092.55</v>
      </c>
      <c r="FK47" s="17">
        <v>3092.55</v>
      </c>
      <c r="FL47" s="17">
        <v>3092.55</v>
      </c>
      <c r="FM47" s="17">
        <v>3092.55</v>
      </c>
      <c r="FN47" s="17">
        <v>3092.13</v>
      </c>
      <c r="FO47" s="14">
        <v>0</v>
      </c>
      <c r="FP47" s="14">
        <v>0</v>
      </c>
      <c r="FQ47" s="14">
        <v>0</v>
      </c>
      <c r="FR47" s="14">
        <v>0</v>
      </c>
      <c r="FS47" s="14">
        <v>0</v>
      </c>
      <c r="FT47" s="14">
        <v>0</v>
      </c>
      <c r="FU47" s="14">
        <v>0</v>
      </c>
      <c r="FV47" s="14">
        <v>0</v>
      </c>
      <c r="FW47" s="14">
        <v>0</v>
      </c>
      <c r="FX47" s="14">
        <v>0</v>
      </c>
      <c r="FY47" s="14">
        <v>0</v>
      </c>
      <c r="FZ47" s="14">
        <v>0</v>
      </c>
      <c r="GA47" s="14">
        <v>0</v>
      </c>
      <c r="GB47" s="14">
        <v>0</v>
      </c>
      <c r="GC47" s="14">
        <v>0</v>
      </c>
      <c r="GD47" s="14">
        <v>0</v>
      </c>
      <c r="GE47" s="14">
        <v>0</v>
      </c>
      <c r="GF47" s="14">
        <v>0</v>
      </c>
      <c r="GG47" s="14">
        <v>0</v>
      </c>
      <c r="GH47" s="14">
        <v>0</v>
      </c>
      <c r="GI47" s="14">
        <v>0</v>
      </c>
      <c r="GJ47" s="14">
        <v>135632</v>
      </c>
      <c r="GK47" s="13"/>
    </row>
    <row r="48" spans="1:193" x14ac:dyDescent="0.3">
      <c r="A48" s="14">
        <v>135631</v>
      </c>
      <c r="B48" s="14">
        <f>VLOOKUP(A48,'[9]Fluxo por Unidade'!$G:$H,2,0)</f>
        <v>6403</v>
      </c>
      <c r="C48" s="14" t="s">
        <v>246</v>
      </c>
      <c r="D48" s="14" t="s">
        <v>247</v>
      </c>
      <c r="E48" s="15">
        <v>0.1003</v>
      </c>
      <c r="F48" s="14" t="s">
        <v>165</v>
      </c>
      <c r="G48" s="14" t="s">
        <v>166</v>
      </c>
      <c r="H48" s="14" t="str">
        <f>VLOOKUP(B48,Elegibilidade!A:I,9,0)</f>
        <v>Elegível</v>
      </c>
      <c r="I48" s="16">
        <v>151</v>
      </c>
      <c r="J48" s="17">
        <f>SUMIFS(Inadimplência!Q:Q,Inadimplência!A:A,FluxoFuturo!B48)</f>
        <v>0</v>
      </c>
      <c r="K48" s="17">
        <f t="shared" si="9"/>
        <v>270507.60084965103</v>
      </c>
      <c r="L48" s="17">
        <f t="shared" si="5"/>
        <v>270507.60084965103</v>
      </c>
      <c r="M48" s="14" t="s">
        <v>168</v>
      </c>
      <c r="N48" s="17">
        <v>270507.60084965103</v>
      </c>
      <c r="O48" s="17">
        <f t="shared" si="6"/>
        <v>247612.85485369526</v>
      </c>
      <c r="P48" s="17">
        <f>Vendas!$J$2</f>
        <v>886.38148057613409</v>
      </c>
      <c r="Q48" s="116">
        <f>VLOOKUP(B48,Vendas!A:F,6,0)</f>
        <v>360</v>
      </c>
      <c r="R48" s="17">
        <f t="shared" si="7"/>
        <v>319097.33300740825</v>
      </c>
      <c r="S48" s="18">
        <f t="shared" si="8"/>
        <v>0.7759790798625904</v>
      </c>
      <c r="T48" s="17">
        <v>3092.55</v>
      </c>
      <c r="U48" s="17">
        <v>3092.55</v>
      </c>
      <c r="V48" s="17">
        <v>3092.55</v>
      </c>
      <c r="W48" s="17">
        <v>3092.55</v>
      </c>
      <c r="X48" s="17">
        <v>3092.55</v>
      </c>
      <c r="Y48" s="17">
        <v>3092.55</v>
      </c>
      <c r="Z48" s="17">
        <v>3092.55</v>
      </c>
      <c r="AA48" s="17">
        <v>3092.55</v>
      </c>
      <c r="AB48" s="17">
        <v>3092.55</v>
      </c>
      <c r="AC48" s="17">
        <v>3092.55</v>
      </c>
      <c r="AD48" s="17">
        <v>3092.55</v>
      </c>
      <c r="AE48" s="17">
        <v>3092.55</v>
      </c>
      <c r="AF48" s="17">
        <v>3092.55</v>
      </c>
      <c r="AG48" s="17">
        <v>3092.55</v>
      </c>
      <c r="AH48" s="17">
        <v>3092.55</v>
      </c>
      <c r="AI48" s="17">
        <v>3092.55</v>
      </c>
      <c r="AJ48" s="17">
        <v>3092.55</v>
      </c>
      <c r="AK48" s="17">
        <v>3092.55</v>
      </c>
      <c r="AL48" s="17">
        <v>3092.55</v>
      </c>
      <c r="AM48" s="17">
        <v>3092.55</v>
      </c>
      <c r="AN48" s="17">
        <v>3092.55</v>
      </c>
      <c r="AO48" s="17">
        <v>3092.55</v>
      </c>
      <c r="AP48" s="17">
        <v>3092.55</v>
      </c>
      <c r="AQ48" s="17">
        <v>3092.55</v>
      </c>
      <c r="AR48" s="17">
        <v>3092.55</v>
      </c>
      <c r="AS48" s="17">
        <v>3092.55</v>
      </c>
      <c r="AT48" s="17">
        <v>3092.55</v>
      </c>
      <c r="AU48" s="17">
        <v>3092.55</v>
      </c>
      <c r="AV48" s="17">
        <v>3092.55</v>
      </c>
      <c r="AW48" s="17">
        <v>3092.55</v>
      </c>
      <c r="AX48" s="17">
        <v>3092.55</v>
      </c>
      <c r="AY48" s="17">
        <v>3092.55</v>
      </c>
      <c r="AZ48" s="17">
        <v>3092.55</v>
      </c>
      <c r="BA48" s="17">
        <v>3092.55</v>
      </c>
      <c r="BB48" s="17">
        <v>3092.55</v>
      </c>
      <c r="BC48" s="17">
        <v>3092.55</v>
      </c>
      <c r="BD48" s="17">
        <v>3092.55</v>
      </c>
      <c r="BE48" s="17">
        <v>3092.55</v>
      </c>
      <c r="BF48" s="17">
        <v>3092.55</v>
      </c>
      <c r="BG48" s="17">
        <v>3092.55</v>
      </c>
      <c r="BH48" s="17">
        <v>3092.55</v>
      </c>
      <c r="BI48" s="17">
        <v>3092.55</v>
      </c>
      <c r="BJ48" s="17">
        <v>3092.55</v>
      </c>
      <c r="BK48" s="17">
        <v>3092.55</v>
      </c>
      <c r="BL48" s="17">
        <v>3092.55</v>
      </c>
      <c r="BM48" s="17">
        <v>3092.55</v>
      </c>
      <c r="BN48" s="17">
        <v>3092.55</v>
      </c>
      <c r="BO48" s="17">
        <v>3092.55</v>
      </c>
      <c r="BP48" s="17">
        <v>3092.55</v>
      </c>
      <c r="BQ48" s="17">
        <v>3092.55</v>
      </c>
      <c r="BR48" s="17">
        <v>3092.55</v>
      </c>
      <c r="BS48" s="17">
        <v>3092.55</v>
      </c>
      <c r="BT48" s="17">
        <v>3092.55</v>
      </c>
      <c r="BU48" s="17">
        <v>3092.55</v>
      </c>
      <c r="BV48" s="17">
        <v>3092.55</v>
      </c>
      <c r="BW48" s="17">
        <v>3092.55</v>
      </c>
      <c r="BX48" s="17">
        <v>3092.55</v>
      </c>
      <c r="BY48" s="17">
        <v>3092.55</v>
      </c>
      <c r="BZ48" s="17">
        <v>3092.55</v>
      </c>
      <c r="CA48" s="17">
        <v>3092.55</v>
      </c>
      <c r="CB48" s="17">
        <v>3092.55</v>
      </c>
      <c r="CC48" s="17">
        <v>3092.55</v>
      </c>
      <c r="CD48" s="17">
        <v>3092.55</v>
      </c>
      <c r="CE48" s="17">
        <v>3092.55</v>
      </c>
      <c r="CF48" s="17">
        <v>3092.55</v>
      </c>
      <c r="CG48" s="17">
        <v>3092.55</v>
      </c>
      <c r="CH48" s="17">
        <v>3092.55</v>
      </c>
      <c r="CI48" s="17">
        <v>3092.55</v>
      </c>
      <c r="CJ48" s="17">
        <v>3092.55</v>
      </c>
      <c r="CK48" s="17">
        <v>3092.55</v>
      </c>
      <c r="CL48" s="17">
        <v>3092.55</v>
      </c>
      <c r="CM48" s="17">
        <v>3092.55</v>
      </c>
      <c r="CN48" s="17">
        <v>3092.55</v>
      </c>
      <c r="CO48" s="17">
        <v>3092.55</v>
      </c>
      <c r="CP48" s="17">
        <v>3092.55</v>
      </c>
      <c r="CQ48" s="17">
        <v>3092.55</v>
      </c>
      <c r="CR48" s="17">
        <v>3092.55</v>
      </c>
      <c r="CS48" s="17">
        <v>3092.55</v>
      </c>
      <c r="CT48" s="17">
        <v>3092.55</v>
      </c>
      <c r="CU48" s="17">
        <v>3092.55</v>
      </c>
      <c r="CV48" s="17">
        <v>3092.55</v>
      </c>
      <c r="CW48" s="17">
        <v>3092.55</v>
      </c>
      <c r="CX48" s="17">
        <v>3092.55</v>
      </c>
      <c r="CY48" s="17">
        <v>3092.55</v>
      </c>
      <c r="CZ48" s="17">
        <v>3092.55</v>
      </c>
      <c r="DA48" s="17">
        <v>3092.55</v>
      </c>
      <c r="DB48" s="17">
        <v>3092.55</v>
      </c>
      <c r="DC48" s="17">
        <v>3092.55</v>
      </c>
      <c r="DD48" s="17">
        <v>3092.55</v>
      </c>
      <c r="DE48" s="17">
        <v>3092.55</v>
      </c>
      <c r="DF48" s="17">
        <v>3092.55</v>
      </c>
      <c r="DG48" s="17">
        <v>3092.55</v>
      </c>
      <c r="DH48" s="17">
        <v>3092.55</v>
      </c>
      <c r="DI48" s="17">
        <v>3092.55</v>
      </c>
      <c r="DJ48" s="17">
        <v>3092.55</v>
      </c>
      <c r="DK48" s="17">
        <v>3092.55</v>
      </c>
      <c r="DL48" s="17">
        <v>3092.55</v>
      </c>
      <c r="DM48" s="17">
        <v>3092.55</v>
      </c>
      <c r="DN48" s="17">
        <v>3092.55</v>
      </c>
      <c r="DO48" s="17">
        <v>3092.55</v>
      </c>
      <c r="DP48" s="17">
        <v>3092.55</v>
      </c>
      <c r="DQ48" s="17">
        <v>3092.55</v>
      </c>
      <c r="DR48" s="17">
        <v>3092.55</v>
      </c>
      <c r="DS48" s="17">
        <v>3092.55</v>
      </c>
      <c r="DT48" s="17">
        <v>3092.55</v>
      </c>
      <c r="DU48" s="17">
        <v>3092.55</v>
      </c>
      <c r="DV48" s="17">
        <v>3092.55</v>
      </c>
      <c r="DW48" s="17">
        <v>3092.55</v>
      </c>
      <c r="DX48" s="17">
        <v>3092.55</v>
      </c>
      <c r="DY48" s="17">
        <v>3092.55</v>
      </c>
      <c r="DZ48" s="17">
        <v>3092.55</v>
      </c>
      <c r="EA48" s="17">
        <v>3092.55</v>
      </c>
      <c r="EB48" s="17">
        <v>3092.55</v>
      </c>
      <c r="EC48" s="17">
        <v>3092.55</v>
      </c>
      <c r="ED48" s="17">
        <v>3092.55</v>
      </c>
      <c r="EE48" s="17">
        <v>3092.55</v>
      </c>
      <c r="EF48" s="17">
        <v>3092.55</v>
      </c>
      <c r="EG48" s="17">
        <v>3092.55</v>
      </c>
      <c r="EH48" s="17">
        <v>3092.55</v>
      </c>
      <c r="EI48" s="17">
        <v>3092.55</v>
      </c>
      <c r="EJ48" s="17">
        <v>3092.55</v>
      </c>
      <c r="EK48" s="17">
        <v>3092.55</v>
      </c>
      <c r="EL48" s="17">
        <v>3092.55</v>
      </c>
      <c r="EM48" s="17">
        <v>3092.55</v>
      </c>
      <c r="EN48" s="17">
        <v>3092.55</v>
      </c>
      <c r="EO48" s="17">
        <v>3092.55</v>
      </c>
      <c r="EP48" s="17">
        <v>3092.55</v>
      </c>
      <c r="EQ48" s="17">
        <v>3092.55</v>
      </c>
      <c r="ER48" s="17">
        <v>3092.55</v>
      </c>
      <c r="ES48" s="17">
        <v>3092.55</v>
      </c>
      <c r="ET48" s="17">
        <v>3092.55</v>
      </c>
      <c r="EU48" s="17">
        <v>3092.55</v>
      </c>
      <c r="EV48" s="17">
        <v>3092.55</v>
      </c>
      <c r="EW48" s="17">
        <v>3092.55</v>
      </c>
      <c r="EX48" s="17">
        <v>3092.55</v>
      </c>
      <c r="EY48" s="17">
        <v>3092.55</v>
      </c>
      <c r="EZ48" s="17">
        <v>3092.55</v>
      </c>
      <c r="FA48" s="17">
        <v>3092.55</v>
      </c>
      <c r="FB48" s="17">
        <v>3092.55</v>
      </c>
      <c r="FC48" s="17">
        <v>3092.55</v>
      </c>
      <c r="FD48" s="17">
        <v>3092.55</v>
      </c>
      <c r="FE48" s="17">
        <v>3092.55</v>
      </c>
      <c r="FF48" s="17">
        <v>3092.55</v>
      </c>
      <c r="FG48" s="17">
        <v>3092.55</v>
      </c>
      <c r="FH48" s="17">
        <v>3092.55</v>
      </c>
      <c r="FI48" s="17">
        <v>3092.55</v>
      </c>
      <c r="FJ48" s="17">
        <v>3092.55</v>
      </c>
      <c r="FK48" s="17">
        <v>3092.55</v>
      </c>
      <c r="FL48" s="17">
        <v>3092.55</v>
      </c>
      <c r="FM48" s="17">
        <v>3092.55</v>
      </c>
      <c r="FN48" s="17">
        <v>3092.13</v>
      </c>
      <c r="FO48" s="14">
        <v>0</v>
      </c>
      <c r="FP48" s="14">
        <v>0</v>
      </c>
      <c r="FQ48" s="14">
        <v>0</v>
      </c>
      <c r="FR48" s="14">
        <v>0</v>
      </c>
      <c r="FS48" s="14">
        <v>0</v>
      </c>
      <c r="FT48" s="14">
        <v>0</v>
      </c>
      <c r="FU48" s="14">
        <v>0</v>
      </c>
      <c r="FV48" s="14">
        <v>0</v>
      </c>
      <c r="FW48" s="14">
        <v>0</v>
      </c>
      <c r="FX48" s="14">
        <v>0</v>
      </c>
      <c r="FY48" s="14">
        <v>0</v>
      </c>
      <c r="FZ48" s="14">
        <v>0</v>
      </c>
      <c r="GA48" s="14">
        <v>0</v>
      </c>
      <c r="GB48" s="14">
        <v>0</v>
      </c>
      <c r="GC48" s="14">
        <v>0</v>
      </c>
      <c r="GD48" s="14">
        <v>0</v>
      </c>
      <c r="GE48" s="14">
        <v>0</v>
      </c>
      <c r="GF48" s="14">
        <v>0</v>
      </c>
      <c r="GG48" s="14">
        <v>0</v>
      </c>
      <c r="GH48" s="14">
        <v>0</v>
      </c>
      <c r="GI48" s="14">
        <v>0</v>
      </c>
      <c r="GJ48" s="14">
        <v>135631</v>
      </c>
      <c r="GK48" s="13"/>
    </row>
    <row r="49" spans="1:193" x14ac:dyDescent="0.3">
      <c r="A49" s="14">
        <v>135680</v>
      </c>
      <c r="B49" s="14">
        <f>VLOOKUP(A49,'[9]Fluxo por Unidade'!$G:$H,2,0)</f>
        <v>6372</v>
      </c>
      <c r="C49" s="14" t="s">
        <v>201</v>
      </c>
      <c r="D49" s="14" t="s">
        <v>202</v>
      </c>
      <c r="E49" s="15">
        <v>0.1003</v>
      </c>
      <c r="F49" s="14" t="s">
        <v>165</v>
      </c>
      <c r="G49" s="14" t="s">
        <v>166</v>
      </c>
      <c r="H49" s="14" t="str">
        <f>VLOOKUP(B49,Elegibilidade!A:I,9,0)</f>
        <v>Elegível</v>
      </c>
      <c r="I49" s="16">
        <v>150</v>
      </c>
      <c r="J49" s="17">
        <f>SUMIFS(Inadimplência!Q:Q,Inadimplência!A:A,FluxoFuturo!B49)</f>
        <v>0</v>
      </c>
      <c r="K49" s="17">
        <f t="shared" si="9"/>
        <v>269579.23876344983</v>
      </c>
      <c r="L49" s="17">
        <f t="shared" si="5"/>
        <v>269579.23876344983</v>
      </c>
      <c r="M49" s="14" t="s">
        <v>168</v>
      </c>
      <c r="N49" s="17">
        <v>269579.23876344983</v>
      </c>
      <c r="O49" s="17">
        <f t="shared" si="6"/>
        <v>246869.95382611247</v>
      </c>
      <c r="P49" s="17">
        <f>Vendas!$J$2</f>
        <v>886.38148057613409</v>
      </c>
      <c r="Q49" s="116">
        <f>VLOOKUP(B49,Vendas!A:F,6,0)</f>
        <v>360</v>
      </c>
      <c r="R49" s="17">
        <f t="shared" si="7"/>
        <v>319097.33300740825</v>
      </c>
      <c r="S49" s="18">
        <f t="shared" si="8"/>
        <v>0.77365094687388403</v>
      </c>
      <c r="T49" s="17">
        <v>3092.55</v>
      </c>
      <c r="U49" s="17">
        <v>3092.55</v>
      </c>
      <c r="V49" s="17">
        <v>3092.55</v>
      </c>
      <c r="W49" s="17">
        <v>3092.55</v>
      </c>
      <c r="X49" s="17">
        <v>3092.55</v>
      </c>
      <c r="Y49" s="17">
        <v>3092.55</v>
      </c>
      <c r="Z49" s="17">
        <v>3092.55</v>
      </c>
      <c r="AA49" s="17">
        <v>3092.55</v>
      </c>
      <c r="AB49" s="17">
        <v>3092.55</v>
      </c>
      <c r="AC49" s="17">
        <v>3092.55</v>
      </c>
      <c r="AD49" s="17">
        <v>3092.55</v>
      </c>
      <c r="AE49" s="17">
        <v>3092.55</v>
      </c>
      <c r="AF49" s="17">
        <v>3092.55</v>
      </c>
      <c r="AG49" s="17">
        <v>3092.55</v>
      </c>
      <c r="AH49" s="17">
        <v>3092.55</v>
      </c>
      <c r="AI49" s="17">
        <v>3092.55</v>
      </c>
      <c r="AJ49" s="17">
        <v>3092.55</v>
      </c>
      <c r="AK49" s="17">
        <v>3092.55</v>
      </c>
      <c r="AL49" s="17">
        <v>3092.55</v>
      </c>
      <c r="AM49" s="17">
        <v>3092.55</v>
      </c>
      <c r="AN49" s="17">
        <v>3092.55</v>
      </c>
      <c r="AO49" s="17">
        <v>3092.55</v>
      </c>
      <c r="AP49" s="17">
        <v>3092.55</v>
      </c>
      <c r="AQ49" s="17">
        <v>3092.55</v>
      </c>
      <c r="AR49" s="17">
        <v>3092.55</v>
      </c>
      <c r="AS49" s="17">
        <v>3092.55</v>
      </c>
      <c r="AT49" s="17">
        <v>3092.55</v>
      </c>
      <c r="AU49" s="17">
        <v>3092.55</v>
      </c>
      <c r="AV49" s="17">
        <v>3092.55</v>
      </c>
      <c r="AW49" s="17">
        <v>3092.55</v>
      </c>
      <c r="AX49" s="17">
        <v>3092.55</v>
      </c>
      <c r="AY49" s="17">
        <v>3092.55</v>
      </c>
      <c r="AZ49" s="17">
        <v>3092.55</v>
      </c>
      <c r="BA49" s="17">
        <v>3092.55</v>
      </c>
      <c r="BB49" s="17">
        <v>3092.55</v>
      </c>
      <c r="BC49" s="17">
        <v>3092.55</v>
      </c>
      <c r="BD49" s="17">
        <v>3092.55</v>
      </c>
      <c r="BE49" s="17">
        <v>3092.55</v>
      </c>
      <c r="BF49" s="17">
        <v>3092.55</v>
      </c>
      <c r="BG49" s="17">
        <v>3092.55</v>
      </c>
      <c r="BH49" s="17">
        <v>3092.55</v>
      </c>
      <c r="BI49" s="17">
        <v>3092.55</v>
      </c>
      <c r="BJ49" s="17">
        <v>3092.55</v>
      </c>
      <c r="BK49" s="17">
        <v>3092.55</v>
      </c>
      <c r="BL49" s="17">
        <v>3092.55</v>
      </c>
      <c r="BM49" s="17">
        <v>3092.55</v>
      </c>
      <c r="BN49" s="17">
        <v>3092.55</v>
      </c>
      <c r="BO49" s="17">
        <v>3092.55</v>
      </c>
      <c r="BP49" s="17">
        <v>3092.55</v>
      </c>
      <c r="BQ49" s="17">
        <v>3092.55</v>
      </c>
      <c r="BR49" s="17">
        <v>3092.55</v>
      </c>
      <c r="BS49" s="17">
        <v>3092.55</v>
      </c>
      <c r="BT49" s="17">
        <v>3092.55</v>
      </c>
      <c r="BU49" s="17">
        <v>3092.55</v>
      </c>
      <c r="BV49" s="17">
        <v>3092.55</v>
      </c>
      <c r="BW49" s="17">
        <v>3092.55</v>
      </c>
      <c r="BX49" s="17">
        <v>3092.55</v>
      </c>
      <c r="BY49" s="17">
        <v>3092.55</v>
      </c>
      <c r="BZ49" s="17">
        <v>3092.55</v>
      </c>
      <c r="CA49" s="17">
        <v>3092.55</v>
      </c>
      <c r="CB49" s="17">
        <v>3092.55</v>
      </c>
      <c r="CC49" s="17">
        <v>3092.55</v>
      </c>
      <c r="CD49" s="17">
        <v>3092.55</v>
      </c>
      <c r="CE49" s="17">
        <v>3092.55</v>
      </c>
      <c r="CF49" s="17">
        <v>3092.55</v>
      </c>
      <c r="CG49" s="17">
        <v>3092.55</v>
      </c>
      <c r="CH49" s="17">
        <v>3092.55</v>
      </c>
      <c r="CI49" s="17">
        <v>3092.55</v>
      </c>
      <c r="CJ49" s="17">
        <v>3092.55</v>
      </c>
      <c r="CK49" s="17">
        <v>3092.55</v>
      </c>
      <c r="CL49" s="17">
        <v>3092.55</v>
      </c>
      <c r="CM49" s="17">
        <v>3092.55</v>
      </c>
      <c r="CN49" s="17">
        <v>3092.55</v>
      </c>
      <c r="CO49" s="17">
        <v>3092.55</v>
      </c>
      <c r="CP49" s="17">
        <v>3092.55</v>
      </c>
      <c r="CQ49" s="17">
        <v>3092.55</v>
      </c>
      <c r="CR49" s="17">
        <v>3092.55</v>
      </c>
      <c r="CS49" s="17">
        <v>3092.55</v>
      </c>
      <c r="CT49" s="17">
        <v>3092.55</v>
      </c>
      <c r="CU49" s="17">
        <v>3092.55</v>
      </c>
      <c r="CV49" s="17">
        <v>3092.55</v>
      </c>
      <c r="CW49" s="17">
        <v>3092.55</v>
      </c>
      <c r="CX49" s="17">
        <v>3092.55</v>
      </c>
      <c r="CY49" s="17">
        <v>3092.55</v>
      </c>
      <c r="CZ49" s="17">
        <v>3092.55</v>
      </c>
      <c r="DA49" s="17">
        <v>3092.55</v>
      </c>
      <c r="DB49" s="17">
        <v>3092.55</v>
      </c>
      <c r="DC49" s="17">
        <v>3092.55</v>
      </c>
      <c r="DD49" s="17">
        <v>3092.55</v>
      </c>
      <c r="DE49" s="17">
        <v>3092.55</v>
      </c>
      <c r="DF49" s="17">
        <v>3092.55</v>
      </c>
      <c r="DG49" s="17">
        <v>3092.55</v>
      </c>
      <c r="DH49" s="17">
        <v>3092.55</v>
      </c>
      <c r="DI49" s="17">
        <v>3092.55</v>
      </c>
      <c r="DJ49" s="17">
        <v>3092.55</v>
      </c>
      <c r="DK49" s="17">
        <v>3092.55</v>
      </c>
      <c r="DL49" s="17">
        <v>3092.55</v>
      </c>
      <c r="DM49" s="17">
        <v>3092.55</v>
      </c>
      <c r="DN49" s="17">
        <v>3092.55</v>
      </c>
      <c r="DO49" s="17">
        <v>3092.55</v>
      </c>
      <c r="DP49" s="17">
        <v>3092.55</v>
      </c>
      <c r="DQ49" s="17">
        <v>3092.55</v>
      </c>
      <c r="DR49" s="17">
        <v>3092.55</v>
      </c>
      <c r="DS49" s="17">
        <v>3092.55</v>
      </c>
      <c r="DT49" s="17">
        <v>3092.55</v>
      </c>
      <c r="DU49" s="17">
        <v>3092.55</v>
      </c>
      <c r="DV49" s="17">
        <v>3092.55</v>
      </c>
      <c r="DW49" s="17">
        <v>3092.55</v>
      </c>
      <c r="DX49" s="17">
        <v>3092.55</v>
      </c>
      <c r="DY49" s="17">
        <v>3092.55</v>
      </c>
      <c r="DZ49" s="17">
        <v>3092.55</v>
      </c>
      <c r="EA49" s="17">
        <v>3092.55</v>
      </c>
      <c r="EB49" s="17">
        <v>3092.55</v>
      </c>
      <c r="EC49" s="17">
        <v>3092.55</v>
      </c>
      <c r="ED49" s="17">
        <v>3092.55</v>
      </c>
      <c r="EE49" s="17">
        <v>3092.55</v>
      </c>
      <c r="EF49" s="17">
        <v>3092.55</v>
      </c>
      <c r="EG49" s="17">
        <v>3092.55</v>
      </c>
      <c r="EH49" s="17">
        <v>3092.55</v>
      </c>
      <c r="EI49" s="17">
        <v>3092.55</v>
      </c>
      <c r="EJ49" s="17">
        <v>3092.55</v>
      </c>
      <c r="EK49" s="17">
        <v>3092.55</v>
      </c>
      <c r="EL49" s="17">
        <v>3092.55</v>
      </c>
      <c r="EM49" s="17">
        <v>3092.55</v>
      </c>
      <c r="EN49" s="17">
        <v>3092.55</v>
      </c>
      <c r="EO49" s="17">
        <v>3092.55</v>
      </c>
      <c r="EP49" s="17">
        <v>3092.55</v>
      </c>
      <c r="EQ49" s="17">
        <v>3092.55</v>
      </c>
      <c r="ER49" s="17">
        <v>3092.55</v>
      </c>
      <c r="ES49" s="17">
        <v>3092.55</v>
      </c>
      <c r="ET49" s="17">
        <v>3092.55</v>
      </c>
      <c r="EU49" s="17">
        <v>3092.55</v>
      </c>
      <c r="EV49" s="17">
        <v>3092.55</v>
      </c>
      <c r="EW49" s="17">
        <v>3092.55</v>
      </c>
      <c r="EX49" s="17">
        <v>3092.55</v>
      </c>
      <c r="EY49" s="17">
        <v>3092.55</v>
      </c>
      <c r="EZ49" s="17">
        <v>3092.55</v>
      </c>
      <c r="FA49" s="17">
        <v>3092.55</v>
      </c>
      <c r="FB49" s="17">
        <v>3092.55</v>
      </c>
      <c r="FC49" s="17">
        <v>3092.55</v>
      </c>
      <c r="FD49" s="17">
        <v>3092.55</v>
      </c>
      <c r="FE49" s="17">
        <v>3092.55</v>
      </c>
      <c r="FF49" s="17">
        <v>3092.55</v>
      </c>
      <c r="FG49" s="17">
        <v>3092.55</v>
      </c>
      <c r="FH49" s="17">
        <v>3092.55</v>
      </c>
      <c r="FI49" s="17">
        <v>3092.55</v>
      </c>
      <c r="FJ49" s="17">
        <v>3092.55</v>
      </c>
      <c r="FK49" s="17">
        <v>3092.55</v>
      </c>
      <c r="FL49" s="17">
        <v>3092.55</v>
      </c>
      <c r="FM49" s="17">
        <v>3092.55</v>
      </c>
      <c r="FN49" s="14">
        <v>0</v>
      </c>
      <c r="FO49" s="14">
        <v>0</v>
      </c>
      <c r="FP49" s="14">
        <v>0</v>
      </c>
      <c r="FQ49" s="14">
        <v>0</v>
      </c>
      <c r="FR49" s="14">
        <v>0</v>
      </c>
      <c r="FS49" s="14">
        <v>0</v>
      </c>
      <c r="FT49" s="14">
        <v>0</v>
      </c>
      <c r="FU49" s="14">
        <v>0</v>
      </c>
      <c r="FV49" s="14">
        <v>0</v>
      </c>
      <c r="FW49" s="14">
        <v>0</v>
      </c>
      <c r="FX49" s="14">
        <v>0</v>
      </c>
      <c r="FY49" s="14">
        <v>0</v>
      </c>
      <c r="FZ49" s="14">
        <v>0</v>
      </c>
      <c r="GA49" s="14">
        <v>0</v>
      </c>
      <c r="GB49" s="14">
        <v>0</v>
      </c>
      <c r="GC49" s="14">
        <v>0</v>
      </c>
      <c r="GD49" s="14">
        <v>0</v>
      </c>
      <c r="GE49" s="14">
        <v>0</v>
      </c>
      <c r="GF49" s="14">
        <v>0</v>
      </c>
      <c r="GG49" s="14">
        <v>0</v>
      </c>
      <c r="GH49" s="14">
        <v>0</v>
      </c>
      <c r="GI49" s="14">
        <v>0</v>
      </c>
      <c r="GJ49" s="14">
        <v>135680</v>
      </c>
      <c r="GK49" s="13"/>
    </row>
    <row r="50" spans="1:193" x14ac:dyDescent="0.3">
      <c r="A50" s="14">
        <v>135696</v>
      </c>
      <c r="B50" s="14">
        <f>VLOOKUP(A50,'[9]Fluxo por Unidade'!$G:$H,2,0)</f>
        <v>6485</v>
      </c>
      <c r="C50" s="14" t="s">
        <v>297</v>
      </c>
      <c r="D50" s="14" t="s">
        <v>298</v>
      </c>
      <c r="E50" s="15">
        <v>0</v>
      </c>
      <c r="F50" s="14" t="s">
        <v>165</v>
      </c>
      <c r="G50" s="14" t="s">
        <v>166</v>
      </c>
      <c r="H50" s="14" t="str">
        <f>VLOOKUP(B50,Elegibilidade!A:I,9,0)</f>
        <v>Elegível</v>
      </c>
      <c r="I50" s="16">
        <v>33</v>
      </c>
      <c r="J50" s="17">
        <f>SUMIFS(Inadimplência!Q:Q,Inadimplência!A:A,FluxoFuturo!B50)</f>
        <v>0</v>
      </c>
      <c r="K50" s="17">
        <f>SUM(T50:GI50)</f>
        <v>267334.32000000007</v>
      </c>
      <c r="L50" s="17">
        <f t="shared" si="5"/>
        <v>267334.32000000007</v>
      </c>
      <c r="M50" s="14" t="s">
        <v>168</v>
      </c>
      <c r="N50" s="17">
        <v>267334.32000000007</v>
      </c>
      <c r="O50" s="17">
        <f t="shared" si="6"/>
        <v>228603.95638622102</v>
      </c>
      <c r="P50" s="17">
        <f>Vendas!$J$2</f>
        <v>886.38148057613409</v>
      </c>
      <c r="Q50" s="116">
        <f>VLOOKUP(B50,Vendas!A:F,6,0)</f>
        <v>360</v>
      </c>
      <c r="R50" s="17">
        <f t="shared" si="7"/>
        <v>319097.33300740825</v>
      </c>
      <c r="S50" s="18">
        <f t="shared" si="8"/>
        <v>0.71640823265957443</v>
      </c>
      <c r="T50" s="17">
        <v>8101.04</v>
      </c>
      <c r="U50" s="17">
        <v>8101.04</v>
      </c>
      <c r="V50" s="17">
        <v>8101.04</v>
      </c>
      <c r="W50" s="17">
        <v>8101.04</v>
      </c>
      <c r="X50" s="17">
        <v>8101.04</v>
      </c>
      <c r="Y50" s="17">
        <v>8101.04</v>
      </c>
      <c r="Z50" s="17">
        <v>8101.04</v>
      </c>
      <c r="AA50" s="17">
        <v>8101.04</v>
      </c>
      <c r="AB50" s="17">
        <v>8101.04</v>
      </c>
      <c r="AC50" s="17">
        <v>8101.04</v>
      </c>
      <c r="AD50" s="17">
        <v>8101.04</v>
      </c>
      <c r="AE50" s="17">
        <v>8101.04</v>
      </c>
      <c r="AF50" s="17">
        <v>8101.04</v>
      </c>
      <c r="AG50" s="17">
        <v>8101.04</v>
      </c>
      <c r="AH50" s="17">
        <v>8101.04</v>
      </c>
      <c r="AI50" s="17">
        <v>8101.04</v>
      </c>
      <c r="AJ50" s="17">
        <v>8101.04</v>
      </c>
      <c r="AK50" s="17">
        <v>8101.04</v>
      </c>
      <c r="AL50" s="17">
        <v>8101.04</v>
      </c>
      <c r="AM50" s="17">
        <v>8101.04</v>
      </c>
      <c r="AN50" s="17">
        <v>8101.04</v>
      </c>
      <c r="AO50" s="17">
        <v>8101.04</v>
      </c>
      <c r="AP50" s="17">
        <v>8101.04</v>
      </c>
      <c r="AQ50" s="17">
        <v>8101.04</v>
      </c>
      <c r="AR50" s="17">
        <v>8101.04</v>
      </c>
      <c r="AS50" s="17">
        <v>8101.04</v>
      </c>
      <c r="AT50" s="17">
        <v>8101.04</v>
      </c>
      <c r="AU50" s="17">
        <v>8101.04</v>
      </c>
      <c r="AV50" s="17">
        <v>8101.04</v>
      </c>
      <c r="AW50" s="17">
        <v>8101.04</v>
      </c>
      <c r="AX50" s="17">
        <v>8101.04</v>
      </c>
      <c r="AY50" s="17">
        <v>8101.04</v>
      </c>
      <c r="AZ50" s="17">
        <v>8101.04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  <c r="BP50" s="14">
        <v>0</v>
      </c>
      <c r="BQ50" s="14">
        <v>0</v>
      </c>
      <c r="BR50" s="14">
        <v>0</v>
      </c>
      <c r="BS50" s="14">
        <v>0</v>
      </c>
      <c r="BT50" s="14">
        <v>0</v>
      </c>
      <c r="BU50" s="14">
        <v>0</v>
      </c>
      <c r="BV50" s="14">
        <v>0</v>
      </c>
      <c r="BW50" s="14">
        <v>0</v>
      </c>
      <c r="BX50" s="14">
        <v>0</v>
      </c>
      <c r="BY50" s="14">
        <v>0</v>
      </c>
      <c r="BZ50" s="14">
        <v>0</v>
      </c>
      <c r="CA50" s="14">
        <v>0</v>
      </c>
      <c r="CB50" s="14">
        <v>0</v>
      </c>
      <c r="CC50" s="14">
        <v>0</v>
      </c>
      <c r="CD50" s="14">
        <v>0</v>
      </c>
      <c r="CE50" s="14">
        <v>0</v>
      </c>
      <c r="CF50" s="14">
        <v>0</v>
      </c>
      <c r="CG50" s="14">
        <v>0</v>
      </c>
      <c r="CH50" s="14">
        <v>0</v>
      </c>
      <c r="CI50" s="14">
        <v>0</v>
      </c>
      <c r="CJ50" s="14">
        <v>0</v>
      </c>
      <c r="CK50" s="14">
        <v>0</v>
      </c>
      <c r="CL50" s="14">
        <v>0</v>
      </c>
      <c r="CM50" s="14">
        <v>0</v>
      </c>
      <c r="CN50" s="14">
        <v>0</v>
      </c>
      <c r="CO50" s="14">
        <v>0</v>
      </c>
      <c r="CP50" s="14">
        <v>0</v>
      </c>
      <c r="CQ50" s="14">
        <v>0</v>
      </c>
      <c r="CR50" s="14">
        <v>0</v>
      </c>
      <c r="CS50" s="14">
        <v>0</v>
      </c>
      <c r="CT50" s="14">
        <v>0</v>
      </c>
      <c r="CU50" s="14">
        <v>0</v>
      </c>
      <c r="CV50" s="14">
        <v>0</v>
      </c>
      <c r="CW50" s="14">
        <v>0</v>
      </c>
      <c r="CX50" s="14">
        <v>0</v>
      </c>
      <c r="CY50" s="14">
        <v>0</v>
      </c>
      <c r="CZ50" s="14">
        <v>0</v>
      </c>
      <c r="DA50" s="14">
        <v>0</v>
      </c>
      <c r="DB50" s="14">
        <v>0</v>
      </c>
      <c r="DC50" s="14">
        <v>0</v>
      </c>
      <c r="DD50" s="14">
        <v>0</v>
      </c>
      <c r="DE50" s="14">
        <v>0</v>
      </c>
      <c r="DF50" s="14">
        <v>0</v>
      </c>
      <c r="DG50" s="14">
        <v>0</v>
      </c>
      <c r="DH50" s="14">
        <v>0</v>
      </c>
      <c r="DI50" s="14">
        <v>0</v>
      </c>
      <c r="DJ50" s="14">
        <v>0</v>
      </c>
      <c r="DK50" s="14">
        <v>0</v>
      </c>
      <c r="DL50" s="14">
        <v>0</v>
      </c>
      <c r="DM50" s="14">
        <v>0</v>
      </c>
      <c r="DN50" s="14">
        <v>0</v>
      </c>
      <c r="DO50" s="14">
        <v>0</v>
      </c>
      <c r="DP50" s="14">
        <v>0</v>
      </c>
      <c r="DQ50" s="14">
        <v>0</v>
      </c>
      <c r="DR50" s="14">
        <v>0</v>
      </c>
      <c r="DS50" s="14">
        <v>0</v>
      </c>
      <c r="DT50" s="14">
        <v>0</v>
      </c>
      <c r="DU50" s="14">
        <v>0</v>
      </c>
      <c r="DV50" s="14">
        <v>0</v>
      </c>
      <c r="DW50" s="14">
        <v>0</v>
      </c>
      <c r="DX50" s="14">
        <v>0</v>
      </c>
      <c r="DY50" s="14">
        <v>0</v>
      </c>
      <c r="DZ50" s="14">
        <v>0</v>
      </c>
      <c r="EA50" s="14">
        <v>0</v>
      </c>
      <c r="EB50" s="14">
        <v>0</v>
      </c>
      <c r="EC50" s="14">
        <v>0</v>
      </c>
      <c r="ED50" s="14">
        <v>0</v>
      </c>
      <c r="EE50" s="14">
        <v>0</v>
      </c>
      <c r="EF50" s="14">
        <v>0</v>
      </c>
      <c r="EG50" s="14">
        <v>0</v>
      </c>
      <c r="EH50" s="14">
        <v>0</v>
      </c>
      <c r="EI50" s="14">
        <v>0</v>
      </c>
      <c r="EJ50" s="14">
        <v>0</v>
      </c>
      <c r="EK50" s="14">
        <v>0</v>
      </c>
      <c r="EL50" s="14">
        <v>0</v>
      </c>
      <c r="EM50" s="14">
        <v>0</v>
      </c>
      <c r="EN50" s="14">
        <v>0</v>
      </c>
      <c r="EO50" s="14">
        <v>0</v>
      </c>
      <c r="EP50" s="14">
        <v>0</v>
      </c>
      <c r="EQ50" s="14">
        <v>0</v>
      </c>
      <c r="ER50" s="14">
        <v>0</v>
      </c>
      <c r="ES50" s="14">
        <v>0</v>
      </c>
      <c r="ET50" s="14">
        <v>0</v>
      </c>
      <c r="EU50" s="14">
        <v>0</v>
      </c>
      <c r="EV50" s="14">
        <v>0</v>
      </c>
      <c r="EW50" s="14">
        <v>0</v>
      </c>
      <c r="EX50" s="14">
        <v>0</v>
      </c>
      <c r="EY50" s="14">
        <v>0</v>
      </c>
      <c r="EZ50" s="14">
        <v>0</v>
      </c>
      <c r="FA50" s="14">
        <v>0</v>
      </c>
      <c r="FB50" s="14">
        <v>0</v>
      </c>
      <c r="FC50" s="14">
        <v>0</v>
      </c>
      <c r="FD50" s="14">
        <v>0</v>
      </c>
      <c r="FE50" s="14">
        <v>0</v>
      </c>
      <c r="FF50" s="14">
        <v>0</v>
      </c>
      <c r="FG50" s="14">
        <v>0</v>
      </c>
      <c r="FH50" s="14">
        <v>0</v>
      </c>
      <c r="FI50" s="14">
        <v>0</v>
      </c>
      <c r="FJ50" s="14">
        <v>0</v>
      </c>
      <c r="FK50" s="14">
        <v>0</v>
      </c>
      <c r="FL50" s="14">
        <v>0</v>
      </c>
      <c r="FM50" s="14">
        <v>0</v>
      </c>
      <c r="FN50" s="14">
        <v>0</v>
      </c>
      <c r="FO50" s="14">
        <v>0</v>
      </c>
      <c r="FP50" s="14">
        <v>0</v>
      </c>
      <c r="FQ50" s="14">
        <v>0</v>
      </c>
      <c r="FR50" s="14">
        <v>0</v>
      </c>
      <c r="FS50" s="14">
        <v>0</v>
      </c>
      <c r="FT50" s="14">
        <v>0</v>
      </c>
      <c r="FU50" s="14">
        <v>0</v>
      </c>
      <c r="FV50" s="14">
        <v>0</v>
      </c>
      <c r="FW50" s="14">
        <v>0</v>
      </c>
      <c r="FX50" s="14">
        <v>0</v>
      </c>
      <c r="FY50" s="14">
        <v>0</v>
      </c>
      <c r="FZ50" s="14">
        <v>0</v>
      </c>
      <c r="GA50" s="14">
        <v>0</v>
      </c>
      <c r="GB50" s="14">
        <v>0</v>
      </c>
      <c r="GC50" s="14">
        <v>0</v>
      </c>
      <c r="GD50" s="14">
        <v>0</v>
      </c>
      <c r="GE50" s="14">
        <v>0</v>
      </c>
      <c r="GF50" s="14">
        <v>0</v>
      </c>
      <c r="GG50" s="14">
        <v>0</v>
      </c>
      <c r="GH50" s="14">
        <v>0</v>
      </c>
      <c r="GI50" s="14">
        <v>0</v>
      </c>
      <c r="GJ50" s="14">
        <v>135696</v>
      </c>
      <c r="GK50" s="13"/>
    </row>
    <row r="51" spans="1:193" x14ac:dyDescent="0.3">
      <c r="A51" s="14">
        <v>135678</v>
      </c>
      <c r="B51" s="14">
        <f>VLOOKUP(A51,'[9]Fluxo por Unidade'!$G:$H,2,0)</f>
        <v>6373</v>
      </c>
      <c r="C51" s="14" t="s">
        <v>203</v>
      </c>
      <c r="D51" s="14" t="s">
        <v>204</v>
      </c>
      <c r="E51" s="15">
        <v>0.1003</v>
      </c>
      <c r="F51" s="14" t="s">
        <v>165</v>
      </c>
      <c r="G51" s="14" t="s">
        <v>166</v>
      </c>
      <c r="H51" s="14" t="str">
        <f>VLOOKUP(B51,Elegibilidade!A:I,9,0)</f>
        <v>Elegível</v>
      </c>
      <c r="I51" s="16">
        <v>87</v>
      </c>
      <c r="J51" s="17">
        <f>SUMIFS(Inadimplência!Q:Q,Inadimplência!A:A,FluxoFuturo!B51)</f>
        <v>0</v>
      </c>
      <c r="K51" s="17">
        <f t="shared" ref="K51:K52" si="10">NPV(0.8%,T51:GI51)</f>
        <v>260514.87082593486</v>
      </c>
      <c r="L51" s="17">
        <f t="shared" si="5"/>
        <v>260514.87082593486</v>
      </c>
      <c r="M51" s="14" t="s">
        <v>168</v>
      </c>
      <c r="N51" s="17">
        <v>260514.87082593486</v>
      </c>
      <c r="O51" s="17">
        <f t="shared" si="6"/>
        <v>246102.35097276908</v>
      </c>
      <c r="P51" s="17">
        <f>Vendas!$J$2</f>
        <v>886.38148057613409</v>
      </c>
      <c r="Q51" s="116">
        <f>VLOOKUP(B51,Vendas!A:F,6,0)</f>
        <v>360</v>
      </c>
      <c r="R51" s="17">
        <f t="shared" si="7"/>
        <v>319097.33300740825</v>
      </c>
      <c r="S51" s="18">
        <f t="shared" si="8"/>
        <v>0.77124540231445782</v>
      </c>
      <c r="T51" s="17">
        <v>4167.8900000000003</v>
      </c>
      <c r="U51" s="17">
        <v>4167.8900000000003</v>
      </c>
      <c r="V51" s="17">
        <v>4167.8900000000003</v>
      </c>
      <c r="W51" s="17">
        <v>4167.8900000000003</v>
      </c>
      <c r="X51" s="17">
        <v>4167.8900000000003</v>
      </c>
      <c r="Y51" s="17">
        <v>4167.8900000000003</v>
      </c>
      <c r="Z51" s="17">
        <v>4167.8900000000003</v>
      </c>
      <c r="AA51" s="17">
        <v>4167.8900000000003</v>
      </c>
      <c r="AB51" s="17">
        <v>4167.8900000000003</v>
      </c>
      <c r="AC51" s="17">
        <v>4167.8900000000003</v>
      </c>
      <c r="AD51" s="17">
        <v>4167.8900000000003</v>
      </c>
      <c r="AE51" s="17">
        <v>4167.8900000000003</v>
      </c>
      <c r="AF51" s="17">
        <v>4167.8900000000003</v>
      </c>
      <c r="AG51" s="17">
        <v>4167.8900000000003</v>
      </c>
      <c r="AH51" s="17">
        <v>4167.8900000000003</v>
      </c>
      <c r="AI51" s="17">
        <v>4167.8900000000003</v>
      </c>
      <c r="AJ51" s="17">
        <v>4167.8900000000003</v>
      </c>
      <c r="AK51" s="17">
        <v>4167.8900000000003</v>
      </c>
      <c r="AL51" s="17">
        <v>4167.8900000000003</v>
      </c>
      <c r="AM51" s="17">
        <v>4167.8900000000003</v>
      </c>
      <c r="AN51" s="17">
        <v>4167.8900000000003</v>
      </c>
      <c r="AO51" s="17">
        <v>4167.8900000000003</v>
      </c>
      <c r="AP51" s="17">
        <v>4167.8900000000003</v>
      </c>
      <c r="AQ51" s="17">
        <v>4167.8900000000003</v>
      </c>
      <c r="AR51" s="17">
        <v>4167.8900000000003</v>
      </c>
      <c r="AS51" s="17">
        <v>4167.8900000000003</v>
      </c>
      <c r="AT51" s="17">
        <v>4167.8900000000003</v>
      </c>
      <c r="AU51" s="17">
        <v>4167.8900000000003</v>
      </c>
      <c r="AV51" s="17">
        <v>4167.8900000000003</v>
      </c>
      <c r="AW51" s="17">
        <v>4167.8900000000003</v>
      </c>
      <c r="AX51" s="17">
        <v>4167.8900000000003</v>
      </c>
      <c r="AY51" s="17">
        <v>4167.8900000000003</v>
      </c>
      <c r="AZ51" s="17">
        <v>4167.8900000000003</v>
      </c>
      <c r="BA51" s="17">
        <v>4167.8900000000003</v>
      </c>
      <c r="BB51" s="17">
        <v>4167.8900000000003</v>
      </c>
      <c r="BC51" s="17">
        <v>4167.8900000000003</v>
      </c>
      <c r="BD51" s="17">
        <v>4167.8900000000003</v>
      </c>
      <c r="BE51" s="17">
        <v>4167.8900000000003</v>
      </c>
      <c r="BF51" s="17">
        <v>4167.8900000000003</v>
      </c>
      <c r="BG51" s="17">
        <v>4167.8900000000003</v>
      </c>
      <c r="BH51" s="17">
        <v>4167.8900000000003</v>
      </c>
      <c r="BI51" s="17">
        <v>4167.8900000000003</v>
      </c>
      <c r="BJ51" s="17">
        <v>4167.8900000000003</v>
      </c>
      <c r="BK51" s="17">
        <v>4167.8900000000003</v>
      </c>
      <c r="BL51" s="17">
        <v>4167.8900000000003</v>
      </c>
      <c r="BM51" s="17">
        <v>4167.8900000000003</v>
      </c>
      <c r="BN51" s="17">
        <v>4167.8900000000003</v>
      </c>
      <c r="BO51" s="17">
        <v>4167.8900000000003</v>
      </c>
      <c r="BP51" s="17">
        <v>4167.8900000000003</v>
      </c>
      <c r="BQ51" s="17">
        <v>4167.8900000000003</v>
      </c>
      <c r="BR51" s="17">
        <v>4167.8900000000003</v>
      </c>
      <c r="BS51" s="17">
        <v>4167.8900000000003</v>
      </c>
      <c r="BT51" s="17">
        <v>4167.8900000000003</v>
      </c>
      <c r="BU51" s="17">
        <v>4167.8900000000003</v>
      </c>
      <c r="BV51" s="17">
        <v>4167.8900000000003</v>
      </c>
      <c r="BW51" s="17">
        <v>4167.8900000000003</v>
      </c>
      <c r="BX51" s="17">
        <v>4167.8900000000003</v>
      </c>
      <c r="BY51" s="17">
        <v>4167.8900000000003</v>
      </c>
      <c r="BZ51" s="17">
        <v>4167.8900000000003</v>
      </c>
      <c r="CA51" s="17">
        <v>4167.8900000000003</v>
      </c>
      <c r="CB51" s="17">
        <v>4167.8900000000003</v>
      </c>
      <c r="CC51" s="17">
        <v>4167.8900000000003</v>
      </c>
      <c r="CD51" s="17">
        <v>4167.8900000000003</v>
      </c>
      <c r="CE51" s="17">
        <v>4167.8900000000003</v>
      </c>
      <c r="CF51" s="17">
        <v>4167.8900000000003</v>
      </c>
      <c r="CG51" s="17">
        <v>4167.8900000000003</v>
      </c>
      <c r="CH51" s="17">
        <v>4167.8900000000003</v>
      </c>
      <c r="CI51" s="17">
        <v>4167.8900000000003</v>
      </c>
      <c r="CJ51" s="17">
        <v>4167.8900000000003</v>
      </c>
      <c r="CK51" s="17">
        <v>4167.8900000000003</v>
      </c>
      <c r="CL51" s="17">
        <v>4167.8900000000003</v>
      </c>
      <c r="CM51" s="17">
        <v>4167.8900000000003</v>
      </c>
      <c r="CN51" s="17">
        <v>4167.8900000000003</v>
      </c>
      <c r="CO51" s="17">
        <v>4167.8900000000003</v>
      </c>
      <c r="CP51" s="17">
        <v>4167.8900000000003</v>
      </c>
      <c r="CQ51" s="17">
        <v>4167.8900000000003</v>
      </c>
      <c r="CR51" s="17">
        <v>4167.8900000000003</v>
      </c>
      <c r="CS51" s="17">
        <v>4167.8900000000003</v>
      </c>
      <c r="CT51" s="17">
        <v>4167.8900000000003</v>
      </c>
      <c r="CU51" s="17">
        <v>4167.8900000000003</v>
      </c>
      <c r="CV51" s="17">
        <v>4167.8900000000003</v>
      </c>
      <c r="CW51" s="17">
        <v>4167.8900000000003</v>
      </c>
      <c r="CX51" s="17">
        <v>4167.8900000000003</v>
      </c>
      <c r="CY51" s="17">
        <v>4167.8900000000003</v>
      </c>
      <c r="CZ51" s="17">
        <v>4167.8900000000003</v>
      </c>
      <c r="DA51" s="17">
        <v>4167.8900000000003</v>
      </c>
      <c r="DB51" s="17">
        <v>4167.84</v>
      </c>
      <c r="DC51" s="14">
        <v>0</v>
      </c>
      <c r="DD51" s="14">
        <v>0</v>
      </c>
      <c r="DE51" s="14">
        <v>0</v>
      </c>
      <c r="DF51" s="14">
        <v>0</v>
      </c>
      <c r="DG51" s="14">
        <v>0</v>
      </c>
      <c r="DH51" s="14">
        <v>0</v>
      </c>
      <c r="DI51" s="14">
        <v>0</v>
      </c>
      <c r="DJ51" s="14">
        <v>0</v>
      </c>
      <c r="DK51" s="14">
        <v>0</v>
      </c>
      <c r="DL51" s="14">
        <v>0</v>
      </c>
      <c r="DM51" s="14">
        <v>0</v>
      </c>
      <c r="DN51" s="14">
        <v>0</v>
      </c>
      <c r="DO51" s="14">
        <v>0</v>
      </c>
      <c r="DP51" s="14">
        <v>0</v>
      </c>
      <c r="DQ51" s="14">
        <v>0</v>
      </c>
      <c r="DR51" s="14">
        <v>0</v>
      </c>
      <c r="DS51" s="14">
        <v>0</v>
      </c>
      <c r="DT51" s="14">
        <v>0</v>
      </c>
      <c r="DU51" s="14">
        <v>0</v>
      </c>
      <c r="DV51" s="14">
        <v>0</v>
      </c>
      <c r="DW51" s="14">
        <v>0</v>
      </c>
      <c r="DX51" s="14">
        <v>0</v>
      </c>
      <c r="DY51" s="14">
        <v>0</v>
      </c>
      <c r="DZ51" s="14">
        <v>0</v>
      </c>
      <c r="EA51" s="14">
        <v>0</v>
      </c>
      <c r="EB51" s="14">
        <v>0</v>
      </c>
      <c r="EC51" s="14">
        <v>0</v>
      </c>
      <c r="ED51" s="14">
        <v>0</v>
      </c>
      <c r="EE51" s="14">
        <v>0</v>
      </c>
      <c r="EF51" s="14">
        <v>0</v>
      </c>
      <c r="EG51" s="14">
        <v>0</v>
      </c>
      <c r="EH51" s="14">
        <v>0</v>
      </c>
      <c r="EI51" s="14">
        <v>0</v>
      </c>
      <c r="EJ51" s="14">
        <v>0</v>
      </c>
      <c r="EK51" s="14">
        <v>0</v>
      </c>
      <c r="EL51" s="14">
        <v>0</v>
      </c>
      <c r="EM51" s="14">
        <v>0</v>
      </c>
      <c r="EN51" s="14">
        <v>0</v>
      </c>
      <c r="EO51" s="14">
        <v>0</v>
      </c>
      <c r="EP51" s="14">
        <v>0</v>
      </c>
      <c r="EQ51" s="14">
        <v>0</v>
      </c>
      <c r="ER51" s="14">
        <v>0</v>
      </c>
      <c r="ES51" s="14">
        <v>0</v>
      </c>
      <c r="ET51" s="14">
        <v>0</v>
      </c>
      <c r="EU51" s="14">
        <v>0</v>
      </c>
      <c r="EV51" s="14">
        <v>0</v>
      </c>
      <c r="EW51" s="14">
        <v>0</v>
      </c>
      <c r="EX51" s="14">
        <v>0</v>
      </c>
      <c r="EY51" s="14">
        <v>0</v>
      </c>
      <c r="EZ51" s="14">
        <v>0</v>
      </c>
      <c r="FA51" s="14">
        <v>0</v>
      </c>
      <c r="FB51" s="14">
        <v>0</v>
      </c>
      <c r="FC51" s="14">
        <v>0</v>
      </c>
      <c r="FD51" s="14">
        <v>0</v>
      </c>
      <c r="FE51" s="14">
        <v>0</v>
      </c>
      <c r="FF51" s="14">
        <v>0</v>
      </c>
      <c r="FG51" s="14">
        <v>0</v>
      </c>
      <c r="FH51" s="14">
        <v>0</v>
      </c>
      <c r="FI51" s="14">
        <v>0</v>
      </c>
      <c r="FJ51" s="14">
        <v>0</v>
      </c>
      <c r="FK51" s="14">
        <v>0</v>
      </c>
      <c r="FL51" s="14">
        <v>0</v>
      </c>
      <c r="FM51" s="14">
        <v>0</v>
      </c>
      <c r="FN51" s="14">
        <v>0</v>
      </c>
      <c r="FO51" s="14">
        <v>0</v>
      </c>
      <c r="FP51" s="14">
        <v>0</v>
      </c>
      <c r="FQ51" s="14">
        <v>0</v>
      </c>
      <c r="FR51" s="14">
        <v>0</v>
      </c>
      <c r="FS51" s="14">
        <v>0</v>
      </c>
      <c r="FT51" s="14">
        <v>0</v>
      </c>
      <c r="FU51" s="14">
        <v>0</v>
      </c>
      <c r="FV51" s="14">
        <v>0</v>
      </c>
      <c r="FW51" s="14">
        <v>0</v>
      </c>
      <c r="FX51" s="14">
        <v>0</v>
      </c>
      <c r="FY51" s="14">
        <v>0</v>
      </c>
      <c r="FZ51" s="14">
        <v>0</v>
      </c>
      <c r="GA51" s="14">
        <v>0</v>
      </c>
      <c r="GB51" s="14">
        <v>0</v>
      </c>
      <c r="GC51" s="14">
        <v>0</v>
      </c>
      <c r="GD51" s="14">
        <v>0</v>
      </c>
      <c r="GE51" s="14">
        <v>0</v>
      </c>
      <c r="GF51" s="14">
        <v>0</v>
      </c>
      <c r="GG51" s="14">
        <v>0</v>
      </c>
      <c r="GH51" s="14">
        <v>0</v>
      </c>
      <c r="GI51" s="14">
        <v>0</v>
      </c>
      <c r="GJ51" s="14">
        <v>135678</v>
      </c>
      <c r="GK51" s="13"/>
    </row>
    <row r="52" spans="1:193" x14ac:dyDescent="0.3">
      <c r="A52" s="14">
        <v>135644</v>
      </c>
      <c r="B52" s="14">
        <f>VLOOKUP(A52,'[9]Fluxo por Unidade'!$G:$H,2,0)</f>
        <v>6394</v>
      </c>
      <c r="C52" s="14" t="s">
        <v>237</v>
      </c>
      <c r="D52" s="14" t="s">
        <v>238</v>
      </c>
      <c r="E52" s="15">
        <v>0.1003</v>
      </c>
      <c r="F52" s="14" t="s">
        <v>165</v>
      </c>
      <c r="G52" s="14" t="s">
        <v>166</v>
      </c>
      <c r="H52" s="14" t="str">
        <f>VLOOKUP(B52,Elegibilidade!A:I,9,0)</f>
        <v>Elegível</v>
      </c>
      <c r="I52" s="16">
        <v>148</v>
      </c>
      <c r="J52" s="17">
        <f>SUMIFS(Inadimplência!Q:Q,Inadimplência!A:A,FluxoFuturo!B52)</f>
        <v>3019.18</v>
      </c>
      <c r="K52" s="17">
        <f t="shared" si="10"/>
        <v>255389.82661659687</v>
      </c>
      <c r="L52" s="17">
        <f t="shared" si="5"/>
        <v>258409.00661659686</v>
      </c>
      <c r="M52" s="14" t="s">
        <v>372</v>
      </c>
      <c r="N52" s="17">
        <v>258409.00661659686</v>
      </c>
      <c r="O52" s="17">
        <f t="shared" si="6"/>
        <v>234079.80698375107</v>
      </c>
      <c r="P52" s="17">
        <f>Vendas!$J$2</f>
        <v>886.38148057613409</v>
      </c>
      <c r="Q52" s="116">
        <f>VLOOKUP(B52,Vendas!A:F,6,0)</f>
        <v>376.09</v>
      </c>
      <c r="R52" s="17">
        <f t="shared" si="7"/>
        <v>333359.21102987824</v>
      </c>
      <c r="S52" s="18">
        <f t="shared" si="8"/>
        <v>0.70218490816733736</v>
      </c>
      <c r="T52" s="17">
        <v>2950.34</v>
      </c>
      <c r="U52" s="17">
        <v>2950.34</v>
      </c>
      <c r="V52" s="17">
        <v>2950.34</v>
      </c>
      <c r="W52" s="17">
        <v>2950.34</v>
      </c>
      <c r="X52" s="17">
        <v>2950.34</v>
      </c>
      <c r="Y52" s="17">
        <v>2950.34</v>
      </c>
      <c r="Z52" s="17">
        <v>2950.34</v>
      </c>
      <c r="AA52" s="17">
        <v>2950.34</v>
      </c>
      <c r="AB52" s="17">
        <v>2950.34</v>
      </c>
      <c r="AC52" s="17">
        <v>2950.34</v>
      </c>
      <c r="AD52" s="17">
        <v>2950.34</v>
      </c>
      <c r="AE52" s="17">
        <v>2950.34</v>
      </c>
      <c r="AF52" s="17">
        <v>2950.34</v>
      </c>
      <c r="AG52" s="17">
        <v>2950.34</v>
      </c>
      <c r="AH52" s="17">
        <v>2950.34</v>
      </c>
      <c r="AI52" s="17">
        <v>2950.34</v>
      </c>
      <c r="AJ52" s="17">
        <v>2950.34</v>
      </c>
      <c r="AK52" s="17">
        <v>2950.34</v>
      </c>
      <c r="AL52" s="17">
        <v>2950.34</v>
      </c>
      <c r="AM52" s="17">
        <v>2950.34</v>
      </c>
      <c r="AN52" s="17">
        <v>2950.34</v>
      </c>
      <c r="AO52" s="17">
        <v>2950.34</v>
      </c>
      <c r="AP52" s="17">
        <v>2950.34</v>
      </c>
      <c r="AQ52" s="17">
        <v>2950.34</v>
      </c>
      <c r="AR52" s="17">
        <v>2950.34</v>
      </c>
      <c r="AS52" s="17">
        <v>2950.34</v>
      </c>
      <c r="AT52" s="17">
        <v>2950.34</v>
      </c>
      <c r="AU52" s="17">
        <v>2950.34</v>
      </c>
      <c r="AV52" s="17">
        <v>2950.34</v>
      </c>
      <c r="AW52" s="17">
        <v>2950.34</v>
      </c>
      <c r="AX52" s="17">
        <v>2950.34</v>
      </c>
      <c r="AY52" s="17">
        <v>2950.34</v>
      </c>
      <c r="AZ52" s="17">
        <v>2950.34</v>
      </c>
      <c r="BA52" s="17">
        <v>2950.34</v>
      </c>
      <c r="BB52" s="17">
        <v>2950.34</v>
      </c>
      <c r="BC52" s="17">
        <v>2950.34</v>
      </c>
      <c r="BD52" s="17">
        <v>2950.34</v>
      </c>
      <c r="BE52" s="17">
        <v>2950.34</v>
      </c>
      <c r="BF52" s="17">
        <v>2950.34</v>
      </c>
      <c r="BG52" s="17">
        <v>2950.34</v>
      </c>
      <c r="BH52" s="17">
        <v>2950.34</v>
      </c>
      <c r="BI52" s="17">
        <v>2950.34</v>
      </c>
      <c r="BJ52" s="17">
        <v>2950.34</v>
      </c>
      <c r="BK52" s="17">
        <v>2950.34</v>
      </c>
      <c r="BL52" s="17">
        <v>2950.34</v>
      </c>
      <c r="BM52" s="17">
        <v>2950.34</v>
      </c>
      <c r="BN52" s="17">
        <v>2950.34</v>
      </c>
      <c r="BO52" s="17">
        <v>2950.34</v>
      </c>
      <c r="BP52" s="17">
        <v>2950.34</v>
      </c>
      <c r="BQ52" s="17">
        <v>2950.34</v>
      </c>
      <c r="BR52" s="17">
        <v>2950.34</v>
      </c>
      <c r="BS52" s="17">
        <v>2950.34</v>
      </c>
      <c r="BT52" s="17">
        <v>2950.34</v>
      </c>
      <c r="BU52" s="17">
        <v>2950.34</v>
      </c>
      <c r="BV52" s="17">
        <v>2950.34</v>
      </c>
      <c r="BW52" s="17">
        <v>2950.34</v>
      </c>
      <c r="BX52" s="17">
        <v>2950.34</v>
      </c>
      <c r="BY52" s="17">
        <v>2950.34</v>
      </c>
      <c r="BZ52" s="17">
        <v>2950.34</v>
      </c>
      <c r="CA52" s="17">
        <v>2950.34</v>
      </c>
      <c r="CB52" s="17">
        <v>2950.34</v>
      </c>
      <c r="CC52" s="17">
        <v>2950.34</v>
      </c>
      <c r="CD52" s="17">
        <v>2950.34</v>
      </c>
      <c r="CE52" s="17">
        <v>2950.34</v>
      </c>
      <c r="CF52" s="17">
        <v>2950.34</v>
      </c>
      <c r="CG52" s="17">
        <v>2950.34</v>
      </c>
      <c r="CH52" s="17">
        <v>2950.34</v>
      </c>
      <c r="CI52" s="17">
        <v>2950.34</v>
      </c>
      <c r="CJ52" s="17">
        <v>2950.34</v>
      </c>
      <c r="CK52" s="17">
        <v>2950.34</v>
      </c>
      <c r="CL52" s="17">
        <v>2950.34</v>
      </c>
      <c r="CM52" s="17">
        <v>2950.34</v>
      </c>
      <c r="CN52" s="17">
        <v>2950.34</v>
      </c>
      <c r="CO52" s="17">
        <v>2950.34</v>
      </c>
      <c r="CP52" s="17">
        <v>2950.34</v>
      </c>
      <c r="CQ52" s="17">
        <v>2950.34</v>
      </c>
      <c r="CR52" s="17">
        <v>2950.34</v>
      </c>
      <c r="CS52" s="17">
        <v>2950.34</v>
      </c>
      <c r="CT52" s="17">
        <v>2950.34</v>
      </c>
      <c r="CU52" s="17">
        <v>2950.34</v>
      </c>
      <c r="CV52" s="17">
        <v>2950.34</v>
      </c>
      <c r="CW52" s="17">
        <v>2950.34</v>
      </c>
      <c r="CX52" s="17">
        <v>2950.34</v>
      </c>
      <c r="CY52" s="17">
        <v>2950.34</v>
      </c>
      <c r="CZ52" s="17">
        <v>2950.34</v>
      </c>
      <c r="DA52" s="17">
        <v>2950.34</v>
      </c>
      <c r="DB52" s="17">
        <v>2950.34</v>
      </c>
      <c r="DC52" s="17">
        <v>2950.34</v>
      </c>
      <c r="DD52" s="17">
        <v>2950.34</v>
      </c>
      <c r="DE52" s="17">
        <v>2950.34</v>
      </c>
      <c r="DF52" s="17">
        <v>2950.34</v>
      </c>
      <c r="DG52" s="17">
        <v>2950.34</v>
      </c>
      <c r="DH52" s="17">
        <v>2950.34</v>
      </c>
      <c r="DI52" s="17">
        <v>2950.34</v>
      </c>
      <c r="DJ52" s="17">
        <v>2950.34</v>
      </c>
      <c r="DK52" s="17">
        <v>2950.34</v>
      </c>
      <c r="DL52" s="17">
        <v>2950.34</v>
      </c>
      <c r="DM52" s="17">
        <v>2950.34</v>
      </c>
      <c r="DN52" s="17">
        <v>2950.34</v>
      </c>
      <c r="DO52" s="17">
        <v>2950.34</v>
      </c>
      <c r="DP52" s="17">
        <v>2950.34</v>
      </c>
      <c r="DQ52" s="17">
        <v>2950.34</v>
      </c>
      <c r="DR52" s="17">
        <v>2950.34</v>
      </c>
      <c r="DS52" s="17">
        <v>2950.34</v>
      </c>
      <c r="DT52" s="17">
        <v>2950.34</v>
      </c>
      <c r="DU52" s="17">
        <v>2950.34</v>
      </c>
      <c r="DV52" s="17">
        <v>2950.34</v>
      </c>
      <c r="DW52" s="17">
        <v>2950.34</v>
      </c>
      <c r="DX52" s="17">
        <v>2950.34</v>
      </c>
      <c r="DY52" s="17">
        <v>2950.34</v>
      </c>
      <c r="DZ52" s="17">
        <v>2950.34</v>
      </c>
      <c r="EA52" s="17">
        <v>2950.34</v>
      </c>
      <c r="EB52" s="17">
        <v>2950.34</v>
      </c>
      <c r="EC52" s="17">
        <v>2950.34</v>
      </c>
      <c r="ED52" s="17">
        <v>2950.34</v>
      </c>
      <c r="EE52" s="17">
        <v>2950.34</v>
      </c>
      <c r="EF52" s="17">
        <v>2950.34</v>
      </c>
      <c r="EG52" s="17">
        <v>2950.34</v>
      </c>
      <c r="EH52" s="17">
        <v>2950.34</v>
      </c>
      <c r="EI52" s="17">
        <v>2950.34</v>
      </c>
      <c r="EJ52" s="17">
        <v>2950.34</v>
      </c>
      <c r="EK52" s="17">
        <v>2950.34</v>
      </c>
      <c r="EL52" s="17">
        <v>2950.34</v>
      </c>
      <c r="EM52" s="17">
        <v>2950.34</v>
      </c>
      <c r="EN52" s="17">
        <v>2950.34</v>
      </c>
      <c r="EO52" s="17">
        <v>2950.34</v>
      </c>
      <c r="EP52" s="17">
        <v>2950.34</v>
      </c>
      <c r="EQ52" s="17">
        <v>2950.34</v>
      </c>
      <c r="ER52" s="17">
        <v>2950.34</v>
      </c>
      <c r="ES52" s="17">
        <v>2950.34</v>
      </c>
      <c r="ET52" s="17">
        <v>2950.34</v>
      </c>
      <c r="EU52" s="17">
        <v>2950.34</v>
      </c>
      <c r="EV52" s="17">
        <v>2950.34</v>
      </c>
      <c r="EW52" s="17">
        <v>2950.34</v>
      </c>
      <c r="EX52" s="17">
        <v>2950.34</v>
      </c>
      <c r="EY52" s="17">
        <v>2950.34</v>
      </c>
      <c r="EZ52" s="17">
        <v>2950.34</v>
      </c>
      <c r="FA52" s="17">
        <v>2950.34</v>
      </c>
      <c r="FB52" s="17">
        <v>2950.34</v>
      </c>
      <c r="FC52" s="17">
        <v>2950.34</v>
      </c>
      <c r="FD52" s="17">
        <v>2950.34</v>
      </c>
      <c r="FE52" s="17">
        <v>2950.34</v>
      </c>
      <c r="FF52" s="17">
        <v>2950.34</v>
      </c>
      <c r="FG52" s="17">
        <v>2950.34</v>
      </c>
      <c r="FH52" s="17">
        <v>2950.34</v>
      </c>
      <c r="FI52" s="17">
        <v>2950.34</v>
      </c>
      <c r="FJ52" s="17">
        <v>2950.34</v>
      </c>
      <c r="FK52" s="17">
        <v>2950.37</v>
      </c>
      <c r="FL52" s="14">
        <v>0</v>
      </c>
      <c r="FM52" s="14">
        <v>0</v>
      </c>
      <c r="FN52" s="14">
        <v>0</v>
      </c>
      <c r="FO52" s="14">
        <v>0</v>
      </c>
      <c r="FP52" s="14">
        <v>0</v>
      </c>
      <c r="FQ52" s="14">
        <v>0</v>
      </c>
      <c r="FR52" s="14">
        <v>0</v>
      </c>
      <c r="FS52" s="14">
        <v>0</v>
      </c>
      <c r="FT52" s="14">
        <v>0</v>
      </c>
      <c r="FU52" s="14">
        <v>0</v>
      </c>
      <c r="FV52" s="14">
        <v>0</v>
      </c>
      <c r="FW52" s="14">
        <v>0</v>
      </c>
      <c r="FX52" s="14">
        <v>0</v>
      </c>
      <c r="FY52" s="14">
        <v>0</v>
      </c>
      <c r="FZ52" s="14">
        <v>0</v>
      </c>
      <c r="GA52" s="14">
        <v>0</v>
      </c>
      <c r="GB52" s="14">
        <v>0</v>
      </c>
      <c r="GC52" s="14">
        <v>0</v>
      </c>
      <c r="GD52" s="14">
        <v>0</v>
      </c>
      <c r="GE52" s="14">
        <v>0</v>
      </c>
      <c r="GF52" s="14">
        <v>0</v>
      </c>
      <c r="GG52" s="14">
        <v>0</v>
      </c>
      <c r="GH52" s="14">
        <v>0</v>
      </c>
      <c r="GI52" s="14">
        <v>0</v>
      </c>
      <c r="GJ52" s="14">
        <v>135644</v>
      </c>
      <c r="GK52" s="13"/>
    </row>
    <row r="53" spans="1:193" x14ac:dyDescent="0.3">
      <c r="A53" s="14">
        <v>135697</v>
      </c>
      <c r="B53" s="14">
        <f>VLOOKUP(A53,'[9]Fluxo por Unidade'!$G:$H,2,0)</f>
        <v>6484</v>
      </c>
      <c r="C53" s="14" t="s">
        <v>305</v>
      </c>
      <c r="D53" s="14" t="s">
        <v>306</v>
      </c>
      <c r="E53" s="15">
        <v>0</v>
      </c>
      <c r="F53" s="14" t="s">
        <v>165</v>
      </c>
      <c r="G53" s="14" t="s">
        <v>166</v>
      </c>
      <c r="H53" s="14" t="str">
        <f>VLOOKUP(B53,Elegibilidade!A:I,9,0)</f>
        <v>Elegível</v>
      </c>
      <c r="I53" s="16">
        <v>45</v>
      </c>
      <c r="J53" s="17">
        <f>SUMIFS(Inadimplência!Q:Q,Inadimplência!A:A,FluxoFuturo!B53)</f>
        <v>0</v>
      </c>
      <c r="K53" s="17">
        <f t="shared" ref="K53:K58" si="11">SUM(T53:GI53)</f>
        <v>257318.22000000023</v>
      </c>
      <c r="L53" s="17">
        <f t="shared" si="5"/>
        <v>257318.22000000023</v>
      </c>
      <c r="M53" s="14" t="s">
        <v>168</v>
      </c>
      <c r="N53" s="17">
        <v>257318.22000000023</v>
      </c>
      <c r="O53" s="17">
        <f t="shared" si="6"/>
        <v>208089.78319460197</v>
      </c>
      <c r="P53" s="17">
        <f>Vendas!$J$2</f>
        <v>886.38148057613409</v>
      </c>
      <c r="Q53" s="116">
        <f>VLOOKUP(B53,Vendas!A:F,6,0)</f>
        <v>360</v>
      </c>
      <c r="R53" s="17">
        <f t="shared" si="7"/>
        <v>319097.33300740825</v>
      </c>
      <c r="S53" s="18">
        <f t="shared" si="8"/>
        <v>0.65212009524934167</v>
      </c>
      <c r="T53" s="14">
        <v>0</v>
      </c>
      <c r="U53" s="14">
        <v>0</v>
      </c>
      <c r="V53" s="17">
        <v>5444.7</v>
      </c>
      <c r="W53" s="17">
        <v>5444.7</v>
      </c>
      <c r="X53" s="17">
        <v>5444.7</v>
      </c>
      <c r="Y53" s="17">
        <v>5444.7</v>
      </c>
      <c r="Z53" s="17">
        <v>5444.7</v>
      </c>
      <c r="AA53" s="17">
        <v>5444.7</v>
      </c>
      <c r="AB53" s="17">
        <v>17042.88</v>
      </c>
      <c r="AC53" s="17">
        <v>5444.7</v>
      </c>
      <c r="AD53" s="17">
        <v>5444.7</v>
      </c>
      <c r="AE53" s="17">
        <v>5444.7</v>
      </c>
      <c r="AF53" s="17">
        <v>5444.7</v>
      </c>
      <c r="AG53" s="17">
        <v>5444.7</v>
      </c>
      <c r="AH53" s="17">
        <v>5444.7</v>
      </c>
      <c r="AI53" s="17">
        <v>5444.7</v>
      </c>
      <c r="AJ53" s="17">
        <v>5444.7</v>
      </c>
      <c r="AK53" s="17">
        <v>5444.7</v>
      </c>
      <c r="AL53" s="17">
        <v>5444.7</v>
      </c>
      <c r="AM53" s="17">
        <v>5444.7</v>
      </c>
      <c r="AN53" s="17">
        <v>17042.88</v>
      </c>
      <c r="AO53" s="17">
        <v>5444.7</v>
      </c>
      <c r="AP53" s="17">
        <v>5444.7</v>
      </c>
      <c r="AQ53" s="17">
        <v>5444.7</v>
      </c>
      <c r="AR53" s="17">
        <v>5444.7</v>
      </c>
      <c r="AS53" s="17">
        <v>5444.7</v>
      </c>
      <c r="AT53" s="17">
        <v>5444.7</v>
      </c>
      <c r="AU53" s="17">
        <v>5444.7</v>
      </c>
      <c r="AV53" s="17">
        <v>5444.7</v>
      </c>
      <c r="AW53" s="17">
        <v>5444.7</v>
      </c>
      <c r="AX53" s="17">
        <v>5444.7</v>
      </c>
      <c r="AY53" s="17">
        <v>5444.7</v>
      </c>
      <c r="AZ53" s="17">
        <v>5444.7</v>
      </c>
      <c r="BA53" s="17">
        <v>5444.7</v>
      </c>
      <c r="BB53" s="17">
        <v>5444.7</v>
      </c>
      <c r="BC53" s="17">
        <v>5444.7</v>
      </c>
      <c r="BD53" s="17">
        <v>5444.7</v>
      </c>
      <c r="BE53" s="17">
        <v>5444.7</v>
      </c>
      <c r="BF53" s="17">
        <v>5444.7</v>
      </c>
      <c r="BG53" s="17">
        <v>5444.7</v>
      </c>
      <c r="BH53" s="17">
        <v>5444.7</v>
      </c>
      <c r="BI53" s="17">
        <v>5444.7</v>
      </c>
      <c r="BJ53" s="17">
        <v>5444.7</v>
      </c>
      <c r="BK53" s="17">
        <v>5444.7</v>
      </c>
      <c r="BL53" s="17">
        <v>5444.46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  <c r="CB53" s="14">
        <v>0</v>
      </c>
      <c r="CC53" s="14">
        <v>0</v>
      </c>
      <c r="CD53" s="14">
        <v>0</v>
      </c>
      <c r="CE53" s="14">
        <v>0</v>
      </c>
      <c r="CF53" s="14">
        <v>0</v>
      </c>
      <c r="CG53" s="14">
        <v>0</v>
      </c>
      <c r="CH53" s="14">
        <v>0</v>
      </c>
      <c r="CI53" s="14">
        <v>0</v>
      </c>
      <c r="CJ53" s="14">
        <v>0</v>
      </c>
      <c r="CK53" s="14">
        <v>0</v>
      </c>
      <c r="CL53" s="14">
        <v>0</v>
      </c>
      <c r="CM53" s="14">
        <v>0</v>
      </c>
      <c r="CN53" s="14">
        <v>0</v>
      </c>
      <c r="CO53" s="14">
        <v>0</v>
      </c>
      <c r="CP53" s="14">
        <v>0</v>
      </c>
      <c r="CQ53" s="14">
        <v>0</v>
      </c>
      <c r="CR53" s="14">
        <v>0</v>
      </c>
      <c r="CS53" s="14">
        <v>0</v>
      </c>
      <c r="CT53" s="14">
        <v>0</v>
      </c>
      <c r="CU53" s="14">
        <v>0</v>
      </c>
      <c r="CV53" s="14">
        <v>0</v>
      </c>
      <c r="CW53" s="14">
        <v>0</v>
      </c>
      <c r="CX53" s="14">
        <v>0</v>
      </c>
      <c r="CY53" s="14">
        <v>0</v>
      </c>
      <c r="CZ53" s="14">
        <v>0</v>
      </c>
      <c r="DA53" s="14">
        <v>0</v>
      </c>
      <c r="DB53" s="14">
        <v>0</v>
      </c>
      <c r="DC53" s="14">
        <v>0</v>
      </c>
      <c r="DD53" s="14">
        <v>0</v>
      </c>
      <c r="DE53" s="14">
        <v>0</v>
      </c>
      <c r="DF53" s="14">
        <v>0</v>
      </c>
      <c r="DG53" s="14">
        <v>0</v>
      </c>
      <c r="DH53" s="14">
        <v>0</v>
      </c>
      <c r="DI53" s="14">
        <v>0</v>
      </c>
      <c r="DJ53" s="14">
        <v>0</v>
      </c>
      <c r="DK53" s="14">
        <v>0</v>
      </c>
      <c r="DL53" s="14">
        <v>0</v>
      </c>
      <c r="DM53" s="14">
        <v>0</v>
      </c>
      <c r="DN53" s="14">
        <v>0</v>
      </c>
      <c r="DO53" s="14">
        <v>0</v>
      </c>
      <c r="DP53" s="14">
        <v>0</v>
      </c>
      <c r="DQ53" s="14">
        <v>0</v>
      </c>
      <c r="DR53" s="14">
        <v>0</v>
      </c>
      <c r="DS53" s="14">
        <v>0</v>
      </c>
      <c r="DT53" s="14">
        <v>0</v>
      </c>
      <c r="DU53" s="14">
        <v>0</v>
      </c>
      <c r="DV53" s="14">
        <v>0</v>
      </c>
      <c r="DW53" s="14">
        <v>0</v>
      </c>
      <c r="DX53" s="14">
        <v>0</v>
      </c>
      <c r="DY53" s="14">
        <v>0</v>
      </c>
      <c r="DZ53" s="14">
        <v>0</v>
      </c>
      <c r="EA53" s="14">
        <v>0</v>
      </c>
      <c r="EB53" s="14">
        <v>0</v>
      </c>
      <c r="EC53" s="14">
        <v>0</v>
      </c>
      <c r="ED53" s="14">
        <v>0</v>
      </c>
      <c r="EE53" s="14">
        <v>0</v>
      </c>
      <c r="EF53" s="14">
        <v>0</v>
      </c>
      <c r="EG53" s="14">
        <v>0</v>
      </c>
      <c r="EH53" s="14">
        <v>0</v>
      </c>
      <c r="EI53" s="14">
        <v>0</v>
      </c>
      <c r="EJ53" s="14">
        <v>0</v>
      </c>
      <c r="EK53" s="14">
        <v>0</v>
      </c>
      <c r="EL53" s="14">
        <v>0</v>
      </c>
      <c r="EM53" s="14">
        <v>0</v>
      </c>
      <c r="EN53" s="14">
        <v>0</v>
      </c>
      <c r="EO53" s="14">
        <v>0</v>
      </c>
      <c r="EP53" s="14">
        <v>0</v>
      </c>
      <c r="EQ53" s="14">
        <v>0</v>
      </c>
      <c r="ER53" s="14">
        <v>0</v>
      </c>
      <c r="ES53" s="14">
        <v>0</v>
      </c>
      <c r="ET53" s="14">
        <v>0</v>
      </c>
      <c r="EU53" s="14">
        <v>0</v>
      </c>
      <c r="EV53" s="14">
        <v>0</v>
      </c>
      <c r="EW53" s="14">
        <v>0</v>
      </c>
      <c r="EX53" s="14">
        <v>0</v>
      </c>
      <c r="EY53" s="14">
        <v>0</v>
      </c>
      <c r="EZ53" s="14">
        <v>0</v>
      </c>
      <c r="FA53" s="14">
        <v>0</v>
      </c>
      <c r="FB53" s="14">
        <v>0</v>
      </c>
      <c r="FC53" s="14">
        <v>0</v>
      </c>
      <c r="FD53" s="14">
        <v>0</v>
      </c>
      <c r="FE53" s="14">
        <v>0</v>
      </c>
      <c r="FF53" s="14">
        <v>0</v>
      </c>
      <c r="FG53" s="14">
        <v>0</v>
      </c>
      <c r="FH53" s="14">
        <v>0</v>
      </c>
      <c r="FI53" s="14">
        <v>0</v>
      </c>
      <c r="FJ53" s="14">
        <v>0</v>
      </c>
      <c r="FK53" s="14">
        <v>0</v>
      </c>
      <c r="FL53" s="14">
        <v>0</v>
      </c>
      <c r="FM53" s="14">
        <v>0</v>
      </c>
      <c r="FN53" s="14">
        <v>0</v>
      </c>
      <c r="FO53" s="14">
        <v>0</v>
      </c>
      <c r="FP53" s="14">
        <v>0</v>
      </c>
      <c r="FQ53" s="14">
        <v>0</v>
      </c>
      <c r="FR53" s="14">
        <v>0</v>
      </c>
      <c r="FS53" s="14">
        <v>0</v>
      </c>
      <c r="FT53" s="14">
        <v>0</v>
      </c>
      <c r="FU53" s="14">
        <v>0</v>
      </c>
      <c r="FV53" s="14">
        <v>0</v>
      </c>
      <c r="FW53" s="14">
        <v>0</v>
      </c>
      <c r="FX53" s="14">
        <v>0</v>
      </c>
      <c r="FY53" s="14">
        <v>0</v>
      </c>
      <c r="FZ53" s="14">
        <v>0</v>
      </c>
      <c r="GA53" s="14">
        <v>0</v>
      </c>
      <c r="GB53" s="14">
        <v>0</v>
      </c>
      <c r="GC53" s="14">
        <v>0</v>
      </c>
      <c r="GD53" s="14">
        <v>0</v>
      </c>
      <c r="GE53" s="14">
        <v>0</v>
      </c>
      <c r="GF53" s="14">
        <v>0</v>
      </c>
      <c r="GG53" s="14">
        <v>0</v>
      </c>
      <c r="GH53" s="14">
        <v>0</v>
      </c>
      <c r="GI53" s="14">
        <v>0</v>
      </c>
      <c r="GJ53" s="14">
        <v>135697</v>
      </c>
      <c r="GK53" s="13"/>
    </row>
    <row r="54" spans="1:193" x14ac:dyDescent="0.3">
      <c r="A54" s="14">
        <v>135695</v>
      </c>
      <c r="B54" s="14">
        <f>VLOOKUP(A54,'[9]Fluxo por Unidade'!$G:$H,2,0)</f>
        <v>6474</v>
      </c>
      <c r="C54" s="14" t="s">
        <v>301</v>
      </c>
      <c r="D54" s="14" t="s">
        <v>302</v>
      </c>
      <c r="E54" s="15">
        <v>0</v>
      </c>
      <c r="F54" s="14" t="s">
        <v>165</v>
      </c>
      <c r="G54" s="14" t="s">
        <v>166</v>
      </c>
      <c r="H54" s="14" t="str">
        <f>VLOOKUP(B54,Elegibilidade!A:I,9,0)</f>
        <v>Elegível</v>
      </c>
      <c r="I54" s="16">
        <v>32</v>
      </c>
      <c r="J54" s="17">
        <f>SUMIFS(Inadimplência!Q:Q,Inadimplência!A:A,FluxoFuturo!B54)</f>
        <v>0</v>
      </c>
      <c r="K54" s="17">
        <f t="shared" si="11"/>
        <v>255923.1699999999</v>
      </c>
      <c r="L54" s="17">
        <f t="shared" si="5"/>
        <v>255923.1699999999</v>
      </c>
      <c r="M54" s="14" t="s">
        <v>168</v>
      </c>
      <c r="N54" s="17">
        <v>255923.1699999999</v>
      </c>
      <c r="O54" s="17">
        <f t="shared" si="6"/>
        <v>221507.12821618185</v>
      </c>
      <c r="P54" s="17">
        <f>Vendas!$J$2</f>
        <v>886.38148057613409</v>
      </c>
      <c r="Q54" s="116">
        <f>VLOOKUP(B54,Vendas!A:F,6,0)</f>
        <v>367.61</v>
      </c>
      <c r="R54" s="17">
        <f t="shared" si="7"/>
        <v>325842.69607459265</v>
      </c>
      <c r="S54" s="18">
        <f t="shared" si="8"/>
        <v>0.67979773947571909</v>
      </c>
      <c r="T54" s="17">
        <v>16969</v>
      </c>
      <c r="U54" s="17">
        <v>5518.65</v>
      </c>
      <c r="V54" s="17">
        <v>5518.65</v>
      </c>
      <c r="W54" s="17">
        <v>5518.65</v>
      </c>
      <c r="X54" s="17">
        <v>5518.65</v>
      </c>
      <c r="Y54" s="17">
        <v>5518.65</v>
      </c>
      <c r="Z54" s="17">
        <v>22487.65</v>
      </c>
      <c r="AA54" s="17">
        <v>5518.65</v>
      </c>
      <c r="AB54" s="17">
        <v>5518.65</v>
      </c>
      <c r="AC54" s="17">
        <v>5518.65</v>
      </c>
      <c r="AD54" s="17">
        <v>5518.65</v>
      </c>
      <c r="AE54" s="17">
        <v>5518.65</v>
      </c>
      <c r="AF54" s="17">
        <v>22487.65</v>
      </c>
      <c r="AG54" s="17">
        <v>5518.65</v>
      </c>
      <c r="AH54" s="17">
        <v>5518.65</v>
      </c>
      <c r="AI54" s="17">
        <v>5518.65</v>
      </c>
      <c r="AJ54" s="17">
        <v>5518.65</v>
      </c>
      <c r="AK54" s="17">
        <v>5518.65</v>
      </c>
      <c r="AL54" s="17">
        <v>22487.65</v>
      </c>
      <c r="AM54" s="17">
        <v>5518.65</v>
      </c>
      <c r="AN54" s="17">
        <v>5518.65</v>
      </c>
      <c r="AO54" s="17">
        <v>5518.65</v>
      </c>
      <c r="AP54" s="17">
        <v>5518.65</v>
      </c>
      <c r="AQ54" s="17">
        <v>5518.65</v>
      </c>
      <c r="AR54" s="17">
        <v>22487.65</v>
      </c>
      <c r="AS54" s="17">
        <v>5518.65</v>
      </c>
      <c r="AT54" s="17">
        <v>5518.65</v>
      </c>
      <c r="AU54" s="17">
        <v>5518.65</v>
      </c>
      <c r="AV54" s="17">
        <v>5518.65</v>
      </c>
      <c r="AW54" s="17">
        <v>5518.65</v>
      </c>
      <c r="AX54" s="17">
        <v>5518.65</v>
      </c>
      <c r="AY54" s="17">
        <v>5518.67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4">
        <v>0</v>
      </c>
      <c r="BF54" s="14">
        <v>0</v>
      </c>
      <c r="BG54" s="14">
        <v>0</v>
      </c>
      <c r="BH54" s="14">
        <v>0</v>
      </c>
      <c r="BI54" s="14">
        <v>0</v>
      </c>
      <c r="BJ54" s="14">
        <v>0</v>
      </c>
      <c r="BK54" s="14">
        <v>0</v>
      </c>
      <c r="BL54" s="14">
        <v>0</v>
      </c>
      <c r="BM54" s="14">
        <v>0</v>
      </c>
      <c r="BN54" s="14">
        <v>0</v>
      </c>
      <c r="BO54" s="14">
        <v>0</v>
      </c>
      <c r="BP54" s="14">
        <v>0</v>
      </c>
      <c r="BQ54" s="14">
        <v>0</v>
      </c>
      <c r="BR54" s="14">
        <v>0</v>
      </c>
      <c r="BS54" s="14">
        <v>0</v>
      </c>
      <c r="BT54" s="14">
        <v>0</v>
      </c>
      <c r="BU54" s="14">
        <v>0</v>
      </c>
      <c r="BV54" s="14">
        <v>0</v>
      </c>
      <c r="BW54" s="14">
        <v>0</v>
      </c>
      <c r="BX54" s="14">
        <v>0</v>
      </c>
      <c r="BY54" s="14">
        <v>0</v>
      </c>
      <c r="BZ54" s="14">
        <v>0</v>
      </c>
      <c r="CA54" s="14">
        <v>0</v>
      </c>
      <c r="CB54" s="14">
        <v>0</v>
      </c>
      <c r="CC54" s="14">
        <v>0</v>
      </c>
      <c r="CD54" s="14">
        <v>0</v>
      </c>
      <c r="CE54" s="14">
        <v>0</v>
      </c>
      <c r="CF54" s="14">
        <v>0</v>
      </c>
      <c r="CG54" s="14">
        <v>0</v>
      </c>
      <c r="CH54" s="14">
        <v>0</v>
      </c>
      <c r="CI54" s="14">
        <v>0</v>
      </c>
      <c r="CJ54" s="14">
        <v>0</v>
      </c>
      <c r="CK54" s="14">
        <v>0</v>
      </c>
      <c r="CL54" s="14">
        <v>0</v>
      </c>
      <c r="CM54" s="14">
        <v>0</v>
      </c>
      <c r="CN54" s="14">
        <v>0</v>
      </c>
      <c r="CO54" s="14">
        <v>0</v>
      </c>
      <c r="CP54" s="14">
        <v>0</v>
      </c>
      <c r="CQ54" s="14">
        <v>0</v>
      </c>
      <c r="CR54" s="14">
        <v>0</v>
      </c>
      <c r="CS54" s="14">
        <v>0</v>
      </c>
      <c r="CT54" s="14">
        <v>0</v>
      </c>
      <c r="CU54" s="14">
        <v>0</v>
      </c>
      <c r="CV54" s="14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4">
        <v>0</v>
      </c>
      <c r="DF54" s="14">
        <v>0</v>
      </c>
      <c r="DG54" s="14">
        <v>0</v>
      </c>
      <c r="DH54" s="14">
        <v>0</v>
      </c>
      <c r="DI54" s="14">
        <v>0</v>
      </c>
      <c r="DJ54" s="14">
        <v>0</v>
      </c>
      <c r="DK54" s="14">
        <v>0</v>
      </c>
      <c r="DL54" s="14">
        <v>0</v>
      </c>
      <c r="DM54" s="14">
        <v>0</v>
      </c>
      <c r="DN54" s="14">
        <v>0</v>
      </c>
      <c r="DO54" s="14">
        <v>0</v>
      </c>
      <c r="DP54" s="14">
        <v>0</v>
      </c>
      <c r="DQ54" s="14">
        <v>0</v>
      </c>
      <c r="DR54" s="14">
        <v>0</v>
      </c>
      <c r="DS54" s="14">
        <v>0</v>
      </c>
      <c r="DT54" s="14">
        <v>0</v>
      </c>
      <c r="DU54" s="14">
        <v>0</v>
      </c>
      <c r="DV54" s="14">
        <v>0</v>
      </c>
      <c r="DW54" s="14">
        <v>0</v>
      </c>
      <c r="DX54" s="14">
        <v>0</v>
      </c>
      <c r="DY54" s="14">
        <v>0</v>
      </c>
      <c r="DZ54" s="14">
        <v>0</v>
      </c>
      <c r="EA54" s="14">
        <v>0</v>
      </c>
      <c r="EB54" s="14">
        <v>0</v>
      </c>
      <c r="EC54" s="14">
        <v>0</v>
      </c>
      <c r="ED54" s="14">
        <v>0</v>
      </c>
      <c r="EE54" s="14">
        <v>0</v>
      </c>
      <c r="EF54" s="14">
        <v>0</v>
      </c>
      <c r="EG54" s="14">
        <v>0</v>
      </c>
      <c r="EH54" s="14">
        <v>0</v>
      </c>
      <c r="EI54" s="14">
        <v>0</v>
      </c>
      <c r="EJ54" s="14">
        <v>0</v>
      </c>
      <c r="EK54" s="14">
        <v>0</v>
      </c>
      <c r="EL54" s="14">
        <v>0</v>
      </c>
      <c r="EM54" s="14">
        <v>0</v>
      </c>
      <c r="EN54" s="14">
        <v>0</v>
      </c>
      <c r="EO54" s="14">
        <v>0</v>
      </c>
      <c r="EP54" s="14">
        <v>0</v>
      </c>
      <c r="EQ54" s="14">
        <v>0</v>
      </c>
      <c r="ER54" s="14">
        <v>0</v>
      </c>
      <c r="ES54" s="14">
        <v>0</v>
      </c>
      <c r="ET54" s="14">
        <v>0</v>
      </c>
      <c r="EU54" s="14">
        <v>0</v>
      </c>
      <c r="EV54" s="14">
        <v>0</v>
      </c>
      <c r="EW54" s="14">
        <v>0</v>
      </c>
      <c r="EX54" s="14">
        <v>0</v>
      </c>
      <c r="EY54" s="14">
        <v>0</v>
      </c>
      <c r="EZ54" s="14">
        <v>0</v>
      </c>
      <c r="FA54" s="14">
        <v>0</v>
      </c>
      <c r="FB54" s="14">
        <v>0</v>
      </c>
      <c r="FC54" s="14">
        <v>0</v>
      </c>
      <c r="FD54" s="14">
        <v>0</v>
      </c>
      <c r="FE54" s="14">
        <v>0</v>
      </c>
      <c r="FF54" s="14">
        <v>0</v>
      </c>
      <c r="FG54" s="14">
        <v>0</v>
      </c>
      <c r="FH54" s="14">
        <v>0</v>
      </c>
      <c r="FI54" s="14">
        <v>0</v>
      </c>
      <c r="FJ54" s="14">
        <v>0</v>
      </c>
      <c r="FK54" s="14">
        <v>0</v>
      </c>
      <c r="FL54" s="14">
        <v>0</v>
      </c>
      <c r="FM54" s="14">
        <v>0</v>
      </c>
      <c r="FN54" s="14">
        <v>0</v>
      </c>
      <c r="FO54" s="14">
        <v>0</v>
      </c>
      <c r="FP54" s="14">
        <v>0</v>
      </c>
      <c r="FQ54" s="14">
        <v>0</v>
      </c>
      <c r="FR54" s="14">
        <v>0</v>
      </c>
      <c r="FS54" s="14">
        <v>0</v>
      </c>
      <c r="FT54" s="14">
        <v>0</v>
      </c>
      <c r="FU54" s="14">
        <v>0</v>
      </c>
      <c r="FV54" s="14">
        <v>0</v>
      </c>
      <c r="FW54" s="14">
        <v>0</v>
      </c>
      <c r="FX54" s="14">
        <v>0</v>
      </c>
      <c r="FY54" s="14">
        <v>0</v>
      </c>
      <c r="FZ54" s="14">
        <v>0</v>
      </c>
      <c r="GA54" s="14">
        <v>0</v>
      </c>
      <c r="GB54" s="14">
        <v>0</v>
      </c>
      <c r="GC54" s="14">
        <v>0</v>
      </c>
      <c r="GD54" s="14">
        <v>0</v>
      </c>
      <c r="GE54" s="14">
        <v>0</v>
      </c>
      <c r="GF54" s="14">
        <v>0</v>
      </c>
      <c r="GG54" s="14">
        <v>0</v>
      </c>
      <c r="GH54" s="14">
        <v>0</v>
      </c>
      <c r="GI54" s="14">
        <v>0</v>
      </c>
      <c r="GJ54" s="14">
        <v>135695</v>
      </c>
      <c r="GK54" s="13"/>
    </row>
    <row r="55" spans="1:193" x14ac:dyDescent="0.3">
      <c r="A55" s="14">
        <v>135694</v>
      </c>
      <c r="B55" s="14">
        <f>VLOOKUP(A55,'[9]Fluxo por Unidade'!$G:$H,2,0)</f>
        <v>6473</v>
      </c>
      <c r="C55" s="14" t="s">
        <v>301</v>
      </c>
      <c r="D55" s="14" t="s">
        <v>302</v>
      </c>
      <c r="E55" s="15">
        <v>0</v>
      </c>
      <c r="F55" s="14" t="s">
        <v>165</v>
      </c>
      <c r="G55" s="14" t="s">
        <v>166</v>
      </c>
      <c r="H55" s="14" t="str">
        <f>VLOOKUP(B55,Elegibilidade!A:I,9,0)</f>
        <v>Elegível</v>
      </c>
      <c r="I55" s="16">
        <v>32</v>
      </c>
      <c r="J55" s="17">
        <f>SUMIFS(Inadimplência!Q:Q,Inadimplência!A:A,FluxoFuturo!B55)</f>
        <v>0</v>
      </c>
      <c r="K55" s="17">
        <f t="shared" si="11"/>
        <v>255378.81999999992</v>
      </c>
      <c r="L55" s="17">
        <f t="shared" si="5"/>
        <v>255378.81999999992</v>
      </c>
      <c r="M55" s="14" t="s">
        <v>168</v>
      </c>
      <c r="N55" s="17">
        <v>255378.81999999992</v>
      </c>
      <c r="O55" s="17">
        <f t="shared" si="6"/>
        <v>221041.86142019797</v>
      </c>
      <c r="P55" s="17">
        <f>Vendas!$J$2</f>
        <v>886.38148057613409</v>
      </c>
      <c r="Q55" s="116">
        <f>VLOOKUP(B55,Vendas!A:F,6,0)</f>
        <v>367.01</v>
      </c>
      <c r="R55" s="17">
        <f t="shared" si="7"/>
        <v>325310.86718624696</v>
      </c>
      <c r="S55" s="18">
        <f t="shared" si="8"/>
        <v>0.67947887303023013</v>
      </c>
      <c r="T55" s="17">
        <v>16969</v>
      </c>
      <c r="U55" s="17">
        <v>5501.09</v>
      </c>
      <c r="V55" s="17">
        <v>5501.09</v>
      </c>
      <c r="W55" s="17">
        <v>5501.09</v>
      </c>
      <c r="X55" s="17">
        <v>5501.09</v>
      </c>
      <c r="Y55" s="17">
        <v>5501.09</v>
      </c>
      <c r="Z55" s="17">
        <v>22470.09</v>
      </c>
      <c r="AA55" s="17">
        <v>5501.09</v>
      </c>
      <c r="AB55" s="17">
        <v>5501.09</v>
      </c>
      <c r="AC55" s="17">
        <v>5501.09</v>
      </c>
      <c r="AD55" s="17">
        <v>5501.09</v>
      </c>
      <c r="AE55" s="17">
        <v>5501.09</v>
      </c>
      <c r="AF55" s="17">
        <v>22470.09</v>
      </c>
      <c r="AG55" s="17">
        <v>5501.09</v>
      </c>
      <c r="AH55" s="17">
        <v>5501.09</v>
      </c>
      <c r="AI55" s="17">
        <v>5501.09</v>
      </c>
      <c r="AJ55" s="17">
        <v>5501.09</v>
      </c>
      <c r="AK55" s="17">
        <v>5501.09</v>
      </c>
      <c r="AL55" s="17">
        <v>22470.09</v>
      </c>
      <c r="AM55" s="17">
        <v>5501.09</v>
      </c>
      <c r="AN55" s="17">
        <v>5501.09</v>
      </c>
      <c r="AO55" s="17">
        <v>5501.09</v>
      </c>
      <c r="AP55" s="17">
        <v>5501.09</v>
      </c>
      <c r="AQ55" s="17">
        <v>5501.09</v>
      </c>
      <c r="AR55" s="17">
        <v>22470.09</v>
      </c>
      <c r="AS55" s="17">
        <v>5501.09</v>
      </c>
      <c r="AT55" s="17">
        <v>5501.09</v>
      </c>
      <c r="AU55" s="17">
        <v>5501.09</v>
      </c>
      <c r="AV55" s="17">
        <v>5501.09</v>
      </c>
      <c r="AW55" s="17">
        <v>5501.09</v>
      </c>
      <c r="AX55" s="17">
        <v>5501.09</v>
      </c>
      <c r="AY55" s="17">
        <v>5501.12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14">
        <v>0</v>
      </c>
      <c r="BR55" s="14">
        <v>0</v>
      </c>
      <c r="BS55" s="14">
        <v>0</v>
      </c>
      <c r="BT55" s="14">
        <v>0</v>
      </c>
      <c r="BU55" s="14">
        <v>0</v>
      </c>
      <c r="BV55" s="14">
        <v>0</v>
      </c>
      <c r="BW55" s="14">
        <v>0</v>
      </c>
      <c r="BX55" s="14">
        <v>0</v>
      </c>
      <c r="BY55" s="14">
        <v>0</v>
      </c>
      <c r="BZ55" s="14">
        <v>0</v>
      </c>
      <c r="CA55" s="14">
        <v>0</v>
      </c>
      <c r="CB55" s="14">
        <v>0</v>
      </c>
      <c r="CC55" s="14">
        <v>0</v>
      </c>
      <c r="CD55" s="14">
        <v>0</v>
      </c>
      <c r="CE55" s="14">
        <v>0</v>
      </c>
      <c r="CF55" s="14">
        <v>0</v>
      </c>
      <c r="CG55" s="14">
        <v>0</v>
      </c>
      <c r="CH55" s="14">
        <v>0</v>
      </c>
      <c r="CI55" s="14">
        <v>0</v>
      </c>
      <c r="CJ55" s="14">
        <v>0</v>
      </c>
      <c r="CK55" s="14">
        <v>0</v>
      </c>
      <c r="CL55" s="14">
        <v>0</v>
      </c>
      <c r="CM55" s="14">
        <v>0</v>
      </c>
      <c r="CN55" s="14">
        <v>0</v>
      </c>
      <c r="CO55" s="14">
        <v>0</v>
      </c>
      <c r="CP55" s="14">
        <v>0</v>
      </c>
      <c r="CQ55" s="14">
        <v>0</v>
      </c>
      <c r="CR55" s="14">
        <v>0</v>
      </c>
      <c r="CS55" s="14">
        <v>0</v>
      </c>
      <c r="CT55" s="14">
        <v>0</v>
      </c>
      <c r="CU55" s="14">
        <v>0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4">
        <v>0</v>
      </c>
      <c r="DF55" s="14">
        <v>0</v>
      </c>
      <c r="DG55" s="14">
        <v>0</v>
      </c>
      <c r="DH55" s="14">
        <v>0</v>
      </c>
      <c r="DI55" s="14">
        <v>0</v>
      </c>
      <c r="DJ55" s="14">
        <v>0</v>
      </c>
      <c r="DK55" s="14">
        <v>0</v>
      </c>
      <c r="DL55" s="14">
        <v>0</v>
      </c>
      <c r="DM55" s="14">
        <v>0</v>
      </c>
      <c r="DN55" s="14">
        <v>0</v>
      </c>
      <c r="DO55" s="14">
        <v>0</v>
      </c>
      <c r="DP55" s="14">
        <v>0</v>
      </c>
      <c r="DQ55" s="14">
        <v>0</v>
      </c>
      <c r="DR55" s="14">
        <v>0</v>
      </c>
      <c r="DS55" s="14">
        <v>0</v>
      </c>
      <c r="DT55" s="14">
        <v>0</v>
      </c>
      <c r="DU55" s="14">
        <v>0</v>
      </c>
      <c r="DV55" s="14">
        <v>0</v>
      </c>
      <c r="DW55" s="14">
        <v>0</v>
      </c>
      <c r="DX55" s="14">
        <v>0</v>
      </c>
      <c r="DY55" s="14">
        <v>0</v>
      </c>
      <c r="DZ55" s="14">
        <v>0</v>
      </c>
      <c r="EA55" s="14">
        <v>0</v>
      </c>
      <c r="EB55" s="14">
        <v>0</v>
      </c>
      <c r="EC55" s="14">
        <v>0</v>
      </c>
      <c r="ED55" s="14">
        <v>0</v>
      </c>
      <c r="EE55" s="14">
        <v>0</v>
      </c>
      <c r="EF55" s="14">
        <v>0</v>
      </c>
      <c r="EG55" s="14">
        <v>0</v>
      </c>
      <c r="EH55" s="14">
        <v>0</v>
      </c>
      <c r="EI55" s="14">
        <v>0</v>
      </c>
      <c r="EJ55" s="14">
        <v>0</v>
      </c>
      <c r="EK55" s="14">
        <v>0</v>
      </c>
      <c r="EL55" s="14">
        <v>0</v>
      </c>
      <c r="EM55" s="14">
        <v>0</v>
      </c>
      <c r="EN55" s="14">
        <v>0</v>
      </c>
      <c r="EO55" s="14">
        <v>0</v>
      </c>
      <c r="EP55" s="14">
        <v>0</v>
      </c>
      <c r="EQ55" s="14">
        <v>0</v>
      </c>
      <c r="ER55" s="14">
        <v>0</v>
      </c>
      <c r="ES55" s="14">
        <v>0</v>
      </c>
      <c r="ET55" s="14">
        <v>0</v>
      </c>
      <c r="EU55" s="14">
        <v>0</v>
      </c>
      <c r="EV55" s="14">
        <v>0</v>
      </c>
      <c r="EW55" s="14">
        <v>0</v>
      </c>
      <c r="EX55" s="14">
        <v>0</v>
      </c>
      <c r="EY55" s="14">
        <v>0</v>
      </c>
      <c r="EZ55" s="14">
        <v>0</v>
      </c>
      <c r="FA55" s="14">
        <v>0</v>
      </c>
      <c r="FB55" s="14">
        <v>0</v>
      </c>
      <c r="FC55" s="14">
        <v>0</v>
      </c>
      <c r="FD55" s="14">
        <v>0</v>
      </c>
      <c r="FE55" s="14">
        <v>0</v>
      </c>
      <c r="FF55" s="14">
        <v>0</v>
      </c>
      <c r="FG55" s="14">
        <v>0</v>
      </c>
      <c r="FH55" s="14">
        <v>0</v>
      </c>
      <c r="FI55" s="14">
        <v>0</v>
      </c>
      <c r="FJ55" s="14">
        <v>0</v>
      </c>
      <c r="FK55" s="14">
        <v>0</v>
      </c>
      <c r="FL55" s="14">
        <v>0</v>
      </c>
      <c r="FM55" s="14">
        <v>0</v>
      </c>
      <c r="FN55" s="14">
        <v>0</v>
      </c>
      <c r="FO55" s="14">
        <v>0</v>
      </c>
      <c r="FP55" s="14">
        <v>0</v>
      </c>
      <c r="FQ55" s="14">
        <v>0</v>
      </c>
      <c r="FR55" s="14">
        <v>0</v>
      </c>
      <c r="FS55" s="14">
        <v>0</v>
      </c>
      <c r="FT55" s="14">
        <v>0</v>
      </c>
      <c r="FU55" s="14">
        <v>0</v>
      </c>
      <c r="FV55" s="14">
        <v>0</v>
      </c>
      <c r="FW55" s="14">
        <v>0</v>
      </c>
      <c r="FX55" s="14">
        <v>0</v>
      </c>
      <c r="FY55" s="14">
        <v>0</v>
      </c>
      <c r="FZ55" s="14">
        <v>0</v>
      </c>
      <c r="GA55" s="14">
        <v>0</v>
      </c>
      <c r="GB55" s="14">
        <v>0</v>
      </c>
      <c r="GC55" s="14">
        <v>0</v>
      </c>
      <c r="GD55" s="14">
        <v>0</v>
      </c>
      <c r="GE55" s="14">
        <v>0</v>
      </c>
      <c r="GF55" s="14">
        <v>0</v>
      </c>
      <c r="GG55" s="14">
        <v>0</v>
      </c>
      <c r="GH55" s="14">
        <v>0</v>
      </c>
      <c r="GI55" s="14">
        <v>0</v>
      </c>
      <c r="GJ55" s="14">
        <v>135694</v>
      </c>
      <c r="GK55" s="13"/>
    </row>
    <row r="56" spans="1:193" x14ac:dyDescent="0.3">
      <c r="A56" s="14">
        <v>135656</v>
      </c>
      <c r="B56" s="14">
        <f>VLOOKUP(A56,'[9]Fluxo por Unidade'!$G:$H,2,0)</f>
        <v>6445</v>
      </c>
      <c r="C56" s="14" t="s">
        <v>285</v>
      </c>
      <c r="D56" s="14" t="s">
        <v>286</v>
      </c>
      <c r="E56" s="15">
        <v>0</v>
      </c>
      <c r="F56" s="14" t="s">
        <v>165</v>
      </c>
      <c r="G56" s="14" t="s">
        <v>166</v>
      </c>
      <c r="H56" s="14" t="str">
        <f>VLOOKUP(B56,Elegibilidade!A:I,9,0)</f>
        <v>Elegível</v>
      </c>
      <c r="I56" s="16">
        <v>29</v>
      </c>
      <c r="J56" s="17">
        <f>SUMIFS(Inadimplência!Q:Q,Inadimplência!A:A,FluxoFuturo!B56)</f>
        <v>0</v>
      </c>
      <c r="K56" s="17">
        <f t="shared" si="11"/>
        <v>255269.31000000017</v>
      </c>
      <c r="L56" s="17">
        <f t="shared" si="5"/>
        <v>255269.31000000017</v>
      </c>
      <c r="M56" s="14" t="s">
        <v>168</v>
      </c>
      <c r="N56" s="17">
        <v>255269.31000000017</v>
      </c>
      <c r="O56" s="17">
        <f t="shared" si="6"/>
        <v>222244.46176007696</v>
      </c>
      <c r="P56" s="17">
        <f>Vendas!$J$2</f>
        <v>886.38148057613409</v>
      </c>
      <c r="Q56" s="116">
        <f>VLOOKUP(B56,Vendas!A:F,6,0)</f>
        <v>363.89</v>
      </c>
      <c r="R56" s="17">
        <f t="shared" si="7"/>
        <v>322545.35696684942</v>
      </c>
      <c r="S56" s="18">
        <f t="shared" si="8"/>
        <v>0.68903320714338734</v>
      </c>
      <c r="T56" s="17">
        <v>8802.39</v>
      </c>
      <c r="U56" s="17">
        <v>8802.39</v>
      </c>
      <c r="V56" s="17">
        <v>8802.39</v>
      </c>
      <c r="W56" s="17">
        <v>8802.39</v>
      </c>
      <c r="X56" s="17">
        <v>8802.39</v>
      </c>
      <c r="Y56" s="17">
        <v>8802.39</v>
      </c>
      <c r="Z56" s="17">
        <v>8802.39</v>
      </c>
      <c r="AA56" s="17">
        <v>8802.39</v>
      </c>
      <c r="AB56" s="17">
        <v>8802.39</v>
      </c>
      <c r="AC56" s="17">
        <v>8802.39</v>
      </c>
      <c r="AD56" s="17">
        <v>8802.39</v>
      </c>
      <c r="AE56" s="17">
        <v>8802.39</v>
      </c>
      <c r="AF56" s="17">
        <v>8802.39</v>
      </c>
      <c r="AG56" s="17">
        <v>8802.39</v>
      </c>
      <c r="AH56" s="17">
        <v>8802.39</v>
      </c>
      <c r="AI56" s="17">
        <v>8802.39</v>
      </c>
      <c r="AJ56" s="17">
        <v>8802.39</v>
      </c>
      <c r="AK56" s="17">
        <v>8802.39</v>
      </c>
      <c r="AL56" s="17">
        <v>8802.39</v>
      </c>
      <c r="AM56" s="17">
        <v>8802.39</v>
      </c>
      <c r="AN56" s="17">
        <v>8802.39</v>
      </c>
      <c r="AO56" s="17">
        <v>8802.39</v>
      </c>
      <c r="AP56" s="17">
        <v>8802.39</v>
      </c>
      <c r="AQ56" s="17">
        <v>8802.39</v>
      </c>
      <c r="AR56" s="17">
        <v>8802.39</v>
      </c>
      <c r="AS56" s="17">
        <v>8802.39</v>
      </c>
      <c r="AT56" s="17">
        <v>8802.39</v>
      </c>
      <c r="AU56" s="17">
        <v>8802.39</v>
      </c>
      <c r="AV56" s="17">
        <v>8802.39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14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0</v>
      </c>
      <c r="BX56" s="14">
        <v>0</v>
      </c>
      <c r="BY56" s="14">
        <v>0</v>
      </c>
      <c r="BZ56" s="14">
        <v>0</v>
      </c>
      <c r="CA56" s="14">
        <v>0</v>
      </c>
      <c r="CB56" s="14">
        <v>0</v>
      </c>
      <c r="CC56" s="14">
        <v>0</v>
      </c>
      <c r="CD56" s="14">
        <v>0</v>
      </c>
      <c r="CE56" s="14">
        <v>0</v>
      </c>
      <c r="CF56" s="14">
        <v>0</v>
      </c>
      <c r="CG56" s="14">
        <v>0</v>
      </c>
      <c r="CH56" s="14">
        <v>0</v>
      </c>
      <c r="CI56" s="14">
        <v>0</v>
      </c>
      <c r="CJ56" s="14">
        <v>0</v>
      </c>
      <c r="CK56" s="14">
        <v>0</v>
      </c>
      <c r="CL56" s="14">
        <v>0</v>
      </c>
      <c r="CM56" s="14">
        <v>0</v>
      </c>
      <c r="CN56" s="14">
        <v>0</v>
      </c>
      <c r="CO56" s="14">
        <v>0</v>
      </c>
      <c r="CP56" s="14">
        <v>0</v>
      </c>
      <c r="CQ56" s="14">
        <v>0</v>
      </c>
      <c r="CR56" s="14">
        <v>0</v>
      </c>
      <c r="CS56" s="14">
        <v>0</v>
      </c>
      <c r="CT56" s="14">
        <v>0</v>
      </c>
      <c r="CU56" s="14">
        <v>0</v>
      </c>
      <c r="CV56" s="14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4">
        <v>0</v>
      </c>
      <c r="DF56" s="14">
        <v>0</v>
      </c>
      <c r="DG56" s="14">
        <v>0</v>
      </c>
      <c r="DH56" s="14">
        <v>0</v>
      </c>
      <c r="DI56" s="14">
        <v>0</v>
      </c>
      <c r="DJ56" s="14">
        <v>0</v>
      </c>
      <c r="DK56" s="14">
        <v>0</v>
      </c>
      <c r="DL56" s="14">
        <v>0</v>
      </c>
      <c r="DM56" s="14">
        <v>0</v>
      </c>
      <c r="DN56" s="14">
        <v>0</v>
      </c>
      <c r="DO56" s="14">
        <v>0</v>
      </c>
      <c r="DP56" s="14">
        <v>0</v>
      </c>
      <c r="DQ56" s="14">
        <v>0</v>
      </c>
      <c r="DR56" s="14">
        <v>0</v>
      </c>
      <c r="DS56" s="14">
        <v>0</v>
      </c>
      <c r="DT56" s="14">
        <v>0</v>
      </c>
      <c r="DU56" s="14">
        <v>0</v>
      </c>
      <c r="DV56" s="14">
        <v>0</v>
      </c>
      <c r="DW56" s="14">
        <v>0</v>
      </c>
      <c r="DX56" s="14">
        <v>0</v>
      </c>
      <c r="DY56" s="14">
        <v>0</v>
      </c>
      <c r="DZ56" s="14">
        <v>0</v>
      </c>
      <c r="EA56" s="14">
        <v>0</v>
      </c>
      <c r="EB56" s="14">
        <v>0</v>
      </c>
      <c r="EC56" s="14">
        <v>0</v>
      </c>
      <c r="ED56" s="14">
        <v>0</v>
      </c>
      <c r="EE56" s="14">
        <v>0</v>
      </c>
      <c r="EF56" s="14">
        <v>0</v>
      </c>
      <c r="EG56" s="14">
        <v>0</v>
      </c>
      <c r="EH56" s="14">
        <v>0</v>
      </c>
      <c r="EI56" s="14">
        <v>0</v>
      </c>
      <c r="EJ56" s="14">
        <v>0</v>
      </c>
      <c r="EK56" s="14">
        <v>0</v>
      </c>
      <c r="EL56" s="14">
        <v>0</v>
      </c>
      <c r="EM56" s="14">
        <v>0</v>
      </c>
      <c r="EN56" s="14">
        <v>0</v>
      </c>
      <c r="EO56" s="14">
        <v>0</v>
      </c>
      <c r="EP56" s="14">
        <v>0</v>
      </c>
      <c r="EQ56" s="14">
        <v>0</v>
      </c>
      <c r="ER56" s="14">
        <v>0</v>
      </c>
      <c r="ES56" s="14">
        <v>0</v>
      </c>
      <c r="ET56" s="14">
        <v>0</v>
      </c>
      <c r="EU56" s="14">
        <v>0</v>
      </c>
      <c r="EV56" s="14">
        <v>0</v>
      </c>
      <c r="EW56" s="14">
        <v>0</v>
      </c>
      <c r="EX56" s="14">
        <v>0</v>
      </c>
      <c r="EY56" s="14">
        <v>0</v>
      </c>
      <c r="EZ56" s="14">
        <v>0</v>
      </c>
      <c r="FA56" s="14">
        <v>0</v>
      </c>
      <c r="FB56" s="14">
        <v>0</v>
      </c>
      <c r="FC56" s="14">
        <v>0</v>
      </c>
      <c r="FD56" s="14">
        <v>0</v>
      </c>
      <c r="FE56" s="14">
        <v>0</v>
      </c>
      <c r="FF56" s="14">
        <v>0</v>
      </c>
      <c r="FG56" s="14">
        <v>0</v>
      </c>
      <c r="FH56" s="14">
        <v>0</v>
      </c>
      <c r="FI56" s="14">
        <v>0</v>
      </c>
      <c r="FJ56" s="14">
        <v>0</v>
      </c>
      <c r="FK56" s="14">
        <v>0</v>
      </c>
      <c r="FL56" s="14">
        <v>0</v>
      </c>
      <c r="FM56" s="14">
        <v>0</v>
      </c>
      <c r="FN56" s="14">
        <v>0</v>
      </c>
      <c r="FO56" s="14">
        <v>0</v>
      </c>
      <c r="FP56" s="14">
        <v>0</v>
      </c>
      <c r="FQ56" s="14">
        <v>0</v>
      </c>
      <c r="FR56" s="14">
        <v>0</v>
      </c>
      <c r="FS56" s="14">
        <v>0</v>
      </c>
      <c r="FT56" s="14">
        <v>0</v>
      </c>
      <c r="FU56" s="14">
        <v>0</v>
      </c>
      <c r="FV56" s="14">
        <v>0</v>
      </c>
      <c r="FW56" s="14">
        <v>0</v>
      </c>
      <c r="FX56" s="14">
        <v>0</v>
      </c>
      <c r="FY56" s="14">
        <v>0</v>
      </c>
      <c r="FZ56" s="14">
        <v>0</v>
      </c>
      <c r="GA56" s="14">
        <v>0</v>
      </c>
      <c r="GB56" s="14">
        <v>0</v>
      </c>
      <c r="GC56" s="14">
        <v>0</v>
      </c>
      <c r="GD56" s="14">
        <v>0</v>
      </c>
      <c r="GE56" s="14">
        <v>0</v>
      </c>
      <c r="GF56" s="14">
        <v>0</v>
      </c>
      <c r="GG56" s="14">
        <v>0</v>
      </c>
      <c r="GH56" s="14">
        <v>0</v>
      </c>
      <c r="GI56" s="14">
        <v>0</v>
      </c>
      <c r="GJ56" s="14">
        <v>135656</v>
      </c>
      <c r="GK56" s="13"/>
    </row>
    <row r="57" spans="1:193" x14ac:dyDescent="0.3">
      <c r="A57" s="14">
        <v>135655</v>
      </c>
      <c r="B57" s="14">
        <f>VLOOKUP(A57,'[9]Fluxo por Unidade'!$G:$H,2,0)</f>
        <v>6444</v>
      </c>
      <c r="C57" s="14" t="s">
        <v>285</v>
      </c>
      <c r="D57" s="14" t="s">
        <v>286</v>
      </c>
      <c r="E57" s="15">
        <v>0</v>
      </c>
      <c r="F57" s="14" t="s">
        <v>165</v>
      </c>
      <c r="G57" s="14" t="s">
        <v>166</v>
      </c>
      <c r="H57" s="14" t="str">
        <f>VLOOKUP(B57,Elegibilidade!A:I,9,0)</f>
        <v>Elegível</v>
      </c>
      <c r="I57" s="16">
        <v>29</v>
      </c>
      <c r="J57" s="17">
        <f>SUMIFS(Inadimplência!Q:Q,Inadimplência!A:A,FluxoFuturo!B57)</f>
        <v>0</v>
      </c>
      <c r="K57" s="17">
        <f t="shared" si="11"/>
        <v>254813.53000000014</v>
      </c>
      <c r="L57" s="17">
        <f t="shared" si="5"/>
        <v>254813.53000000014</v>
      </c>
      <c r="M57" s="14" t="s">
        <v>168</v>
      </c>
      <c r="N57" s="17">
        <v>254813.53000000014</v>
      </c>
      <c r="O57" s="17">
        <f t="shared" si="6"/>
        <v>221847.63617259031</v>
      </c>
      <c r="P57" s="17">
        <f>Vendas!$J$2</f>
        <v>886.38148057613409</v>
      </c>
      <c r="Q57" s="116">
        <f>VLOOKUP(B57,Vendas!A:F,6,0)</f>
        <v>363.24</v>
      </c>
      <c r="R57" s="17">
        <f t="shared" si="7"/>
        <v>321969.20900447498</v>
      </c>
      <c r="S57" s="18">
        <f t="shared" si="8"/>
        <v>0.6890337025038531</v>
      </c>
      <c r="T57" s="17">
        <v>8786.67</v>
      </c>
      <c r="U57" s="17">
        <v>8786.67</v>
      </c>
      <c r="V57" s="17">
        <v>8786.67</v>
      </c>
      <c r="W57" s="17">
        <v>8786.67</v>
      </c>
      <c r="X57" s="17">
        <v>8786.67</v>
      </c>
      <c r="Y57" s="17">
        <v>8786.67</v>
      </c>
      <c r="Z57" s="17">
        <v>8786.67</v>
      </c>
      <c r="AA57" s="17">
        <v>8786.67</v>
      </c>
      <c r="AB57" s="17">
        <v>8786.67</v>
      </c>
      <c r="AC57" s="17">
        <v>8786.67</v>
      </c>
      <c r="AD57" s="17">
        <v>8786.67</v>
      </c>
      <c r="AE57" s="17">
        <v>8786.67</v>
      </c>
      <c r="AF57" s="17">
        <v>8786.67</v>
      </c>
      <c r="AG57" s="17">
        <v>8786.67</v>
      </c>
      <c r="AH57" s="17">
        <v>8786.67</v>
      </c>
      <c r="AI57" s="17">
        <v>8786.67</v>
      </c>
      <c r="AJ57" s="17">
        <v>8786.67</v>
      </c>
      <c r="AK57" s="17">
        <v>8786.67</v>
      </c>
      <c r="AL57" s="17">
        <v>8786.67</v>
      </c>
      <c r="AM57" s="17">
        <v>8786.67</v>
      </c>
      <c r="AN57" s="17">
        <v>8786.67</v>
      </c>
      <c r="AO57" s="17">
        <v>8786.67</v>
      </c>
      <c r="AP57" s="17">
        <v>8786.67</v>
      </c>
      <c r="AQ57" s="17">
        <v>8786.67</v>
      </c>
      <c r="AR57" s="17">
        <v>8786.67</v>
      </c>
      <c r="AS57" s="17">
        <v>8786.67</v>
      </c>
      <c r="AT57" s="17">
        <v>8786.67</v>
      </c>
      <c r="AU57" s="17">
        <v>8786.67</v>
      </c>
      <c r="AV57" s="17">
        <v>8786.77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  <c r="CB57" s="14">
        <v>0</v>
      </c>
      <c r="CC57" s="14">
        <v>0</v>
      </c>
      <c r="CD57" s="14">
        <v>0</v>
      </c>
      <c r="CE57" s="14">
        <v>0</v>
      </c>
      <c r="CF57" s="14">
        <v>0</v>
      </c>
      <c r="CG57" s="14">
        <v>0</v>
      </c>
      <c r="CH57" s="14">
        <v>0</v>
      </c>
      <c r="CI57" s="14">
        <v>0</v>
      </c>
      <c r="CJ57" s="14">
        <v>0</v>
      </c>
      <c r="CK57" s="14">
        <v>0</v>
      </c>
      <c r="CL57" s="14">
        <v>0</v>
      </c>
      <c r="CM57" s="14">
        <v>0</v>
      </c>
      <c r="CN57" s="14">
        <v>0</v>
      </c>
      <c r="CO57" s="14">
        <v>0</v>
      </c>
      <c r="CP57" s="14">
        <v>0</v>
      </c>
      <c r="CQ57" s="14">
        <v>0</v>
      </c>
      <c r="CR57" s="14">
        <v>0</v>
      </c>
      <c r="CS57" s="14">
        <v>0</v>
      </c>
      <c r="CT57" s="14">
        <v>0</v>
      </c>
      <c r="CU57" s="14">
        <v>0</v>
      </c>
      <c r="CV57" s="14">
        <v>0</v>
      </c>
      <c r="CW57" s="14">
        <v>0</v>
      </c>
      <c r="CX57" s="14">
        <v>0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4">
        <v>0</v>
      </c>
      <c r="DF57" s="14">
        <v>0</v>
      </c>
      <c r="DG57" s="14">
        <v>0</v>
      </c>
      <c r="DH57" s="14">
        <v>0</v>
      </c>
      <c r="DI57" s="14">
        <v>0</v>
      </c>
      <c r="DJ57" s="14">
        <v>0</v>
      </c>
      <c r="DK57" s="14">
        <v>0</v>
      </c>
      <c r="DL57" s="14">
        <v>0</v>
      </c>
      <c r="DM57" s="14">
        <v>0</v>
      </c>
      <c r="DN57" s="14">
        <v>0</v>
      </c>
      <c r="DO57" s="14">
        <v>0</v>
      </c>
      <c r="DP57" s="14">
        <v>0</v>
      </c>
      <c r="DQ57" s="14">
        <v>0</v>
      </c>
      <c r="DR57" s="14">
        <v>0</v>
      </c>
      <c r="DS57" s="14">
        <v>0</v>
      </c>
      <c r="DT57" s="14">
        <v>0</v>
      </c>
      <c r="DU57" s="14">
        <v>0</v>
      </c>
      <c r="DV57" s="14">
        <v>0</v>
      </c>
      <c r="DW57" s="14">
        <v>0</v>
      </c>
      <c r="DX57" s="14">
        <v>0</v>
      </c>
      <c r="DY57" s="14">
        <v>0</v>
      </c>
      <c r="DZ57" s="14">
        <v>0</v>
      </c>
      <c r="EA57" s="14">
        <v>0</v>
      </c>
      <c r="EB57" s="14">
        <v>0</v>
      </c>
      <c r="EC57" s="14">
        <v>0</v>
      </c>
      <c r="ED57" s="14">
        <v>0</v>
      </c>
      <c r="EE57" s="14">
        <v>0</v>
      </c>
      <c r="EF57" s="14">
        <v>0</v>
      </c>
      <c r="EG57" s="14">
        <v>0</v>
      </c>
      <c r="EH57" s="14">
        <v>0</v>
      </c>
      <c r="EI57" s="14">
        <v>0</v>
      </c>
      <c r="EJ57" s="14">
        <v>0</v>
      </c>
      <c r="EK57" s="14">
        <v>0</v>
      </c>
      <c r="EL57" s="14">
        <v>0</v>
      </c>
      <c r="EM57" s="14">
        <v>0</v>
      </c>
      <c r="EN57" s="14">
        <v>0</v>
      </c>
      <c r="EO57" s="14">
        <v>0</v>
      </c>
      <c r="EP57" s="14">
        <v>0</v>
      </c>
      <c r="EQ57" s="14">
        <v>0</v>
      </c>
      <c r="ER57" s="14">
        <v>0</v>
      </c>
      <c r="ES57" s="14">
        <v>0</v>
      </c>
      <c r="ET57" s="14">
        <v>0</v>
      </c>
      <c r="EU57" s="14">
        <v>0</v>
      </c>
      <c r="EV57" s="14">
        <v>0</v>
      </c>
      <c r="EW57" s="14">
        <v>0</v>
      </c>
      <c r="EX57" s="14">
        <v>0</v>
      </c>
      <c r="EY57" s="14">
        <v>0</v>
      </c>
      <c r="EZ57" s="14">
        <v>0</v>
      </c>
      <c r="FA57" s="14">
        <v>0</v>
      </c>
      <c r="FB57" s="14">
        <v>0</v>
      </c>
      <c r="FC57" s="14">
        <v>0</v>
      </c>
      <c r="FD57" s="14">
        <v>0</v>
      </c>
      <c r="FE57" s="14">
        <v>0</v>
      </c>
      <c r="FF57" s="14">
        <v>0</v>
      </c>
      <c r="FG57" s="14">
        <v>0</v>
      </c>
      <c r="FH57" s="14">
        <v>0</v>
      </c>
      <c r="FI57" s="14">
        <v>0</v>
      </c>
      <c r="FJ57" s="14">
        <v>0</v>
      </c>
      <c r="FK57" s="14">
        <v>0</v>
      </c>
      <c r="FL57" s="14">
        <v>0</v>
      </c>
      <c r="FM57" s="14">
        <v>0</v>
      </c>
      <c r="FN57" s="14">
        <v>0</v>
      </c>
      <c r="FO57" s="14">
        <v>0</v>
      </c>
      <c r="FP57" s="14">
        <v>0</v>
      </c>
      <c r="FQ57" s="14">
        <v>0</v>
      </c>
      <c r="FR57" s="14">
        <v>0</v>
      </c>
      <c r="FS57" s="14">
        <v>0</v>
      </c>
      <c r="FT57" s="14">
        <v>0</v>
      </c>
      <c r="FU57" s="14">
        <v>0</v>
      </c>
      <c r="FV57" s="14">
        <v>0</v>
      </c>
      <c r="FW57" s="14">
        <v>0</v>
      </c>
      <c r="FX57" s="14">
        <v>0</v>
      </c>
      <c r="FY57" s="14">
        <v>0</v>
      </c>
      <c r="FZ57" s="14">
        <v>0</v>
      </c>
      <c r="GA57" s="14">
        <v>0</v>
      </c>
      <c r="GB57" s="14">
        <v>0</v>
      </c>
      <c r="GC57" s="14">
        <v>0</v>
      </c>
      <c r="GD57" s="14">
        <v>0</v>
      </c>
      <c r="GE57" s="14">
        <v>0</v>
      </c>
      <c r="GF57" s="14">
        <v>0</v>
      </c>
      <c r="GG57" s="14">
        <v>0</v>
      </c>
      <c r="GH57" s="14">
        <v>0</v>
      </c>
      <c r="GI57" s="14">
        <v>0</v>
      </c>
      <c r="GJ57" s="14">
        <v>135655</v>
      </c>
      <c r="GK57" s="13"/>
    </row>
    <row r="58" spans="1:193" x14ac:dyDescent="0.3">
      <c r="A58" s="14">
        <v>135646</v>
      </c>
      <c r="B58" s="14">
        <f>VLOOKUP(A58,'[9]Fluxo por Unidade'!$G:$H,2,0)</f>
        <v>6375</v>
      </c>
      <c r="C58" s="14" t="s">
        <v>207</v>
      </c>
      <c r="D58" s="14" t="s">
        <v>208</v>
      </c>
      <c r="E58" s="15">
        <v>0</v>
      </c>
      <c r="F58" s="14" t="s">
        <v>165</v>
      </c>
      <c r="G58" s="14" t="s">
        <v>166</v>
      </c>
      <c r="H58" s="14" t="str">
        <f>VLOOKUP(B58,Elegibilidade!A:I,9,0)</f>
        <v>Elegível</v>
      </c>
      <c r="I58" s="16">
        <v>24</v>
      </c>
      <c r="J58" s="17">
        <f>SUMIFS(Inadimplência!Q:Q,Inadimplência!A:A,FluxoFuturo!B58)</f>
        <v>0</v>
      </c>
      <c r="K58" s="17">
        <f t="shared" si="11"/>
        <v>253900.03000000012</v>
      </c>
      <c r="L58" s="17">
        <f t="shared" si="5"/>
        <v>253900.03000000012</v>
      </c>
      <c r="M58" s="14" t="s">
        <v>168</v>
      </c>
      <c r="N58" s="17">
        <v>253900.03000000012</v>
      </c>
      <c r="O58" s="17">
        <f t="shared" si="6"/>
        <v>226110.95879103849</v>
      </c>
      <c r="P58" s="17">
        <f>Vendas!$J$2</f>
        <v>886.38148057613409</v>
      </c>
      <c r="Q58" s="116">
        <f>VLOOKUP(B58,Vendas!A:F,6,0)</f>
        <v>478.95</v>
      </c>
      <c r="R58" s="17">
        <f t="shared" si="7"/>
        <v>424532.41012193944</v>
      </c>
      <c r="S58" s="18">
        <f t="shared" si="8"/>
        <v>0.53261177097431056</v>
      </c>
      <c r="T58" s="17">
        <v>10579.17</v>
      </c>
      <c r="U58" s="17">
        <v>10579.17</v>
      </c>
      <c r="V58" s="17">
        <v>10579.17</v>
      </c>
      <c r="W58" s="17">
        <v>10579.17</v>
      </c>
      <c r="X58" s="17">
        <v>10579.17</v>
      </c>
      <c r="Y58" s="17">
        <v>10579.17</v>
      </c>
      <c r="Z58" s="17">
        <v>10579.17</v>
      </c>
      <c r="AA58" s="17">
        <v>10579.17</v>
      </c>
      <c r="AB58" s="17">
        <v>10579.17</v>
      </c>
      <c r="AC58" s="17">
        <v>10579.17</v>
      </c>
      <c r="AD58" s="17">
        <v>10579.17</v>
      </c>
      <c r="AE58" s="17">
        <v>10579.17</v>
      </c>
      <c r="AF58" s="17">
        <v>10579.17</v>
      </c>
      <c r="AG58" s="17">
        <v>10579.17</v>
      </c>
      <c r="AH58" s="17">
        <v>10579.17</v>
      </c>
      <c r="AI58" s="17">
        <v>10579.17</v>
      </c>
      <c r="AJ58" s="17">
        <v>10579.17</v>
      </c>
      <c r="AK58" s="17">
        <v>10579.17</v>
      </c>
      <c r="AL58" s="17">
        <v>10579.17</v>
      </c>
      <c r="AM58" s="17">
        <v>10579.17</v>
      </c>
      <c r="AN58" s="17">
        <v>10579.17</v>
      </c>
      <c r="AO58" s="17">
        <v>10579.17</v>
      </c>
      <c r="AP58" s="17">
        <v>10579.17</v>
      </c>
      <c r="AQ58" s="17">
        <v>10579.12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  <c r="CB58" s="14">
        <v>0</v>
      </c>
      <c r="CC58" s="14">
        <v>0</v>
      </c>
      <c r="CD58" s="14">
        <v>0</v>
      </c>
      <c r="CE58" s="14">
        <v>0</v>
      </c>
      <c r="CF58" s="14">
        <v>0</v>
      </c>
      <c r="CG58" s="14">
        <v>0</v>
      </c>
      <c r="CH58" s="14">
        <v>0</v>
      </c>
      <c r="CI58" s="14">
        <v>0</v>
      </c>
      <c r="CJ58" s="14">
        <v>0</v>
      </c>
      <c r="CK58" s="14">
        <v>0</v>
      </c>
      <c r="CL58" s="14">
        <v>0</v>
      </c>
      <c r="CM58" s="14">
        <v>0</v>
      </c>
      <c r="CN58" s="14">
        <v>0</v>
      </c>
      <c r="CO58" s="14">
        <v>0</v>
      </c>
      <c r="CP58" s="14">
        <v>0</v>
      </c>
      <c r="CQ58" s="14">
        <v>0</v>
      </c>
      <c r="CR58" s="14">
        <v>0</v>
      </c>
      <c r="CS58" s="14">
        <v>0</v>
      </c>
      <c r="CT58" s="14">
        <v>0</v>
      </c>
      <c r="CU58" s="14">
        <v>0</v>
      </c>
      <c r="CV58" s="14">
        <v>0</v>
      </c>
      <c r="CW58" s="14">
        <v>0</v>
      </c>
      <c r="CX58" s="14">
        <v>0</v>
      </c>
      <c r="CY58" s="14">
        <v>0</v>
      </c>
      <c r="CZ58" s="14">
        <v>0</v>
      </c>
      <c r="DA58" s="14">
        <v>0</v>
      </c>
      <c r="DB58" s="14">
        <v>0</v>
      </c>
      <c r="DC58" s="14">
        <v>0</v>
      </c>
      <c r="DD58" s="14">
        <v>0</v>
      </c>
      <c r="DE58" s="14">
        <v>0</v>
      </c>
      <c r="DF58" s="14">
        <v>0</v>
      </c>
      <c r="DG58" s="14">
        <v>0</v>
      </c>
      <c r="DH58" s="14">
        <v>0</v>
      </c>
      <c r="DI58" s="14">
        <v>0</v>
      </c>
      <c r="DJ58" s="14">
        <v>0</v>
      </c>
      <c r="DK58" s="14">
        <v>0</v>
      </c>
      <c r="DL58" s="14">
        <v>0</v>
      </c>
      <c r="DM58" s="14">
        <v>0</v>
      </c>
      <c r="DN58" s="14">
        <v>0</v>
      </c>
      <c r="DO58" s="14">
        <v>0</v>
      </c>
      <c r="DP58" s="14">
        <v>0</v>
      </c>
      <c r="DQ58" s="14">
        <v>0</v>
      </c>
      <c r="DR58" s="14">
        <v>0</v>
      </c>
      <c r="DS58" s="14">
        <v>0</v>
      </c>
      <c r="DT58" s="14">
        <v>0</v>
      </c>
      <c r="DU58" s="14">
        <v>0</v>
      </c>
      <c r="DV58" s="14">
        <v>0</v>
      </c>
      <c r="DW58" s="14">
        <v>0</v>
      </c>
      <c r="DX58" s="14">
        <v>0</v>
      </c>
      <c r="DY58" s="14">
        <v>0</v>
      </c>
      <c r="DZ58" s="14">
        <v>0</v>
      </c>
      <c r="EA58" s="14">
        <v>0</v>
      </c>
      <c r="EB58" s="14">
        <v>0</v>
      </c>
      <c r="EC58" s="14">
        <v>0</v>
      </c>
      <c r="ED58" s="14">
        <v>0</v>
      </c>
      <c r="EE58" s="14">
        <v>0</v>
      </c>
      <c r="EF58" s="14">
        <v>0</v>
      </c>
      <c r="EG58" s="14">
        <v>0</v>
      </c>
      <c r="EH58" s="14">
        <v>0</v>
      </c>
      <c r="EI58" s="14">
        <v>0</v>
      </c>
      <c r="EJ58" s="14">
        <v>0</v>
      </c>
      <c r="EK58" s="14">
        <v>0</v>
      </c>
      <c r="EL58" s="14">
        <v>0</v>
      </c>
      <c r="EM58" s="14">
        <v>0</v>
      </c>
      <c r="EN58" s="14">
        <v>0</v>
      </c>
      <c r="EO58" s="14">
        <v>0</v>
      </c>
      <c r="EP58" s="14">
        <v>0</v>
      </c>
      <c r="EQ58" s="14">
        <v>0</v>
      </c>
      <c r="ER58" s="14">
        <v>0</v>
      </c>
      <c r="ES58" s="14">
        <v>0</v>
      </c>
      <c r="ET58" s="14">
        <v>0</v>
      </c>
      <c r="EU58" s="14">
        <v>0</v>
      </c>
      <c r="EV58" s="14">
        <v>0</v>
      </c>
      <c r="EW58" s="14">
        <v>0</v>
      </c>
      <c r="EX58" s="14">
        <v>0</v>
      </c>
      <c r="EY58" s="14">
        <v>0</v>
      </c>
      <c r="EZ58" s="14">
        <v>0</v>
      </c>
      <c r="FA58" s="14">
        <v>0</v>
      </c>
      <c r="FB58" s="14">
        <v>0</v>
      </c>
      <c r="FC58" s="14">
        <v>0</v>
      </c>
      <c r="FD58" s="14">
        <v>0</v>
      </c>
      <c r="FE58" s="14">
        <v>0</v>
      </c>
      <c r="FF58" s="14">
        <v>0</v>
      </c>
      <c r="FG58" s="14">
        <v>0</v>
      </c>
      <c r="FH58" s="14">
        <v>0</v>
      </c>
      <c r="FI58" s="14">
        <v>0</v>
      </c>
      <c r="FJ58" s="14">
        <v>0</v>
      </c>
      <c r="FK58" s="14">
        <v>0</v>
      </c>
      <c r="FL58" s="14">
        <v>0</v>
      </c>
      <c r="FM58" s="14">
        <v>0</v>
      </c>
      <c r="FN58" s="14">
        <v>0</v>
      </c>
      <c r="FO58" s="14">
        <v>0</v>
      </c>
      <c r="FP58" s="14">
        <v>0</v>
      </c>
      <c r="FQ58" s="14">
        <v>0</v>
      </c>
      <c r="FR58" s="14">
        <v>0</v>
      </c>
      <c r="FS58" s="14">
        <v>0</v>
      </c>
      <c r="FT58" s="14">
        <v>0</v>
      </c>
      <c r="FU58" s="14">
        <v>0</v>
      </c>
      <c r="FV58" s="14">
        <v>0</v>
      </c>
      <c r="FW58" s="14">
        <v>0</v>
      </c>
      <c r="FX58" s="14">
        <v>0</v>
      </c>
      <c r="FY58" s="14">
        <v>0</v>
      </c>
      <c r="FZ58" s="14">
        <v>0</v>
      </c>
      <c r="GA58" s="14">
        <v>0</v>
      </c>
      <c r="GB58" s="14">
        <v>0</v>
      </c>
      <c r="GC58" s="14">
        <v>0</v>
      </c>
      <c r="GD58" s="14">
        <v>0</v>
      </c>
      <c r="GE58" s="14">
        <v>0</v>
      </c>
      <c r="GF58" s="14">
        <v>0</v>
      </c>
      <c r="GG58" s="14">
        <v>0</v>
      </c>
      <c r="GH58" s="14">
        <v>0</v>
      </c>
      <c r="GI58" s="14">
        <v>0</v>
      </c>
      <c r="GJ58" s="14">
        <v>135646</v>
      </c>
      <c r="GK58" s="13"/>
    </row>
    <row r="59" spans="1:193" x14ac:dyDescent="0.3">
      <c r="A59" s="14">
        <v>135653</v>
      </c>
      <c r="B59" s="14">
        <f>VLOOKUP(A59,'[9]Fluxo por Unidade'!$G:$H,2,0)</f>
        <v>6395</v>
      </c>
      <c r="C59" s="14" t="s">
        <v>239</v>
      </c>
      <c r="D59" s="14" t="s">
        <v>240</v>
      </c>
      <c r="E59" s="15">
        <v>0.1003</v>
      </c>
      <c r="F59" s="14" t="s">
        <v>165</v>
      </c>
      <c r="G59" s="14" t="s">
        <v>166</v>
      </c>
      <c r="H59" s="14" t="str">
        <f>VLOOKUP(B59,Elegibilidade!A:I,9,0)</f>
        <v>Elegível</v>
      </c>
      <c r="I59" s="16">
        <v>84</v>
      </c>
      <c r="J59" s="17">
        <f>SUMIFS(Inadimplência!Q:Q,Inadimplência!A:A,FluxoFuturo!B59)</f>
        <v>0</v>
      </c>
      <c r="K59" s="17">
        <f>NPV(0.8%,T59:GI59)</f>
        <v>253750.32608175604</v>
      </c>
      <c r="L59" s="17">
        <f t="shared" si="5"/>
        <v>253750.32608175604</v>
      </c>
      <c r="M59" s="14" t="s">
        <v>168</v>
      </c>
      <c r="N59" s="17">
        <v>253750.32608175604</v>
      </c>
      <c r="O59" s="17">
        <f t="shared" si="6"/>
        <v>240113.79695785468</v>
      </c>
      <c r="P59" s="17">
        <f>Vendas!$J$2</f>
        <v>886.38148057613409</v>
      </c>
      <c r="Q59" s="116">
        <f>VLOOKUP(B59,Vendas!A:F,6,0)</f>
        <v>393.5</v>
      </c>
      <c r="R59" s="17">
        <f t="shared" si="7"/>
        <v>348791.11260670878</v>
      </c>
      <c r="S59" s="18">
        <f t="shared" si="8"/>
        <v>0.68841718805089824</v>
      </c>
      <c r="T59" s="17">
        <v>4160.3</v>
      </c>
      <c r="U59" s="17">
        <v>4160.3</v>
      </c>
      <c r="V59" s="17">
        <v>4160.3</v>
      </c>
      <c r="W59" s="17">
        <v>4160.3</v>
      </c>
      <c r="X59" s="17">
        <v>4160.3</v>
      </c>
      <c r="Y59" s="17">
        <v>4160.3</v>
      </c>
      <c r="Z59" s="17">
        <v>4160.3</v>
      </c>
      <c r="AA59" s="17">
        <v>4160.3</v>
      </c>
      <c r="AB59" s="17">
        <v>4160.3</v>
      </c>
      <c r="AC59" s="17">
        <v>4160.3</v>
      </c>
      <c r="AD59" s="17">
        <v>4160.3</v>
      </c>
      <c r="AE59" s="17">
        <v>4160.3</v>
      </c>
      <c r="AF59" s="17">
        <v>4160.3</v>
      </c>
      <c r="AG59" s="17">
        <v>4160.3</v>
      </c>
      <c r="AH59" s="17">
        <v>4160.3</v>
      </c>
      <c r="AI59" s="17">
        <v>4160.3</v>
      </c>
      <c r="AJ59" s="17">
        <v>4160.3</v>
      </c>
      <c r="AK59" s="17">
        <v>4160.3</v>
      </c>
      <c r="AL59" s="17">
        <v>4160.3</v>
      </c>
      <c r="AM59" s="17">
        <v>4160.3</v>
      </c>
      <c r="AN59" s="17">
        <v>4160.3</v>
      </c>
      <c r="AO59" s="17">
        <v>4160.3</v>
      </c>
      <c r="AP59" s="17">
        <v>4160.3</v>
      </c>
      <c r="AQ59" s="17">
        <v>4160.3</v>
      </c>
      <c r="AR59" s="17">
        <v>4160.3</v>
      </c>
      <c r="AS59" s="17">
        <v>4160.3</v>
      </c>
      <c r="AT59" s="17">
        <v>4160.3</v>
      </c>
      <c r="AU59" s="17">
        <v>4160.3</v>
      </c>
      <c r="AV59" s="17">
        <v>4160.3</v>
      </c>
      <c r="AW59" s="17">
        <v>4160.3</v>
      </c>
      <c r="AX59" s="17">
        <v>4160.3</v>
      </c>
      <c r="AY59" s="17">
        <v>4160.3</v>
      </c>
      <c r="AZ59" s="17">
        <v>4160.3</v>
      </c>
      <c r="BA59" s="17">
        <v>4160.3</v>
      </c>
      <c r="BB59" s="17">
        <v>4160.3</v>
      </c>
      <c r="BC59" s="17">
        <v>4160.3</v>
      </c>
      <c r="BD59" s="17">
        <v>4160.3</v>
      </c>
      <c r="BE59" s="17">
        <v>4160.3</v>
      </c>
      <c r="BF59" s="17">
        <v>4160.3</v>
      </c>
      <c r="BG59" s="17">
        <v>4160.3</v>
      </c>
      <c r="BH59" s="17">
        <v>4160.3</v>
      </c>
      <c r="BI59" s="17">
        <v>4160.3</v>
      </c>
      <c r="BJ59" s="17">
        <v>4160.3</v>
      </c>
      <c r="BK59" s="17">
        <v>4160.3</v>
      </c>
      <c r="BL59" s="17">
        <v>4160.3</v>
      </c>
      <c r="BM59" s="17">
        <v>4160.3</v>
      </c>
      <c r="BN59" s="17">
        <v>4160.3</v>
      </c>
      <c r="BO59" s="17">
        <v>4160.3</v>
      </c>
      <c r="BP59" s="17">
        <v>4160.3</v>
      </c>
      <c r="BQ59" s="17">
        <v>4160.3</v>
      </c>
      <c r="BR59" s="17">
        <v>4160.3</v>
      </c>
      <c r="BS59" s="17">
        <v>4160.3</v>
      </c>
      <c r="BT59" s="17">
        <v>4160.3</v>
      </c>
      <c r="BU59" s="17">
        <v>4160.3</v>
      </c>
      <c r="BV59" s="17">
        <v>4160.3</v>
      </c>
      <c r="BW59" s="17">
        <v>4160.3</v>
      </c>
      <c r="BX59" s="17">
        <v>4160.3</v>
      </c>
      <c r="BY59" s="17">
        <v>4160.3</v>
      </c>
      <c r="BZ59" s="17">
        <v>4160.3</v>
      </c>
      <c r="CA59" s="17">
        <v>4160.3</v>
      </c>
      <c r="CB59" s="17">
        <v>4160.3</v>
      </c>
      <c r="CC59" s="17">
        <v>4160.3</v>
      </c>
      <c r="CD59" s="17">
        <v>4160.3</v>
      </c>
      <c r="CE59" s="17">
        <v>4160.3</v>
      </c>
      <c r="CF59" s="17">
        <v>4160.3</v>
      </c>
      <c r="CG59" s="17">
        <v>4160.3</v>
      </c>
      <c r="CH59" s="17">
        <v>4160.3</v>
      </c>
      <c r="CI59" s="17">
        <v>4160.3</v>
      </c>
      <c r="CJ59" s="17">
        <v>4160.3</v>
      </c>
      <c r="CK59" s="17">
        <v>4160.3</v>
      </c>
      <c r="CL59" s="17">
        <v>4160.3</v>
      </c>
      <c r="CM59" s="17">
        <v>4160.3</v>
      </c>
      <c r="CN59" s="17">
        <v>4160.3</v>
      </c>
      <c r="CO59" s="17">
        <v>4160.3</v>
      </c>
      <c r="CP59" s="17">
        <v>4160.3</v>
      </c>
      <c r="CQ59" s="17">
        <v>4160.3</v>
      </c>
      <c r="CR59" s="17">
        <v>4160.3</v>
      </c>
      <c r="CS59" s="17">
        <v>4160.3</v>
      </c>
      <c r="CT59" s="17">
        <v>4160.3</v>
      </c>
      <c r="CU59" s="17">
        <v>4160.3</v>
      </c>
      <c r="CV59" s="17">
        <v>4160.3</v>
      </c>
      <c r="CW59" s="17">
        <v>4160.3</v>
      </c>
      <c r="CX59" s="17">
        <v>4160.3</v>
      </c>
      <c r="CY59" s="17">
        <v>4159.96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4">
        <v>0</v>
      </c>
      <c r="DF59" s="14">
        <v>0</v>
      </c>
      <c r="DG59" s="14">
        <v>0</v>
      </c>
      <c r="DH59" s="14">
        <v>0</v>
      </c>
      <c r="DI59" s="14">
        <v>0</v>
      </c>
      <c r="DJ59" s="14">
        <v>0</v>
      </c>
      <c r="DK59" s="14">
        <v>0</v>
      </c>
      <c r="DL59" s="14">
        <v>0</v>
      </c>
      <c r="DM59" s="14">
        <v>0</v>
      </c>
      <c r="DN59" s="14">
        <v>0</v>
      </c>
      <c r="DO59" s="14">
        <v>0</v>
      </c>
      <c r="DP59" s="14">
        <v>0</v>
      </c>
      <c r="DQ59" s="14">
        <v>0</v>
      </c>
      <c r="DR59" s="14">
        <v>0</v>
      </c>
      <c r="DS59" s="14">
        <v>0</v>
      </c>
      <c r="DT59" s="14">
        <v>0</v>
      </c>
      <c r="DU59" s="14">
        <v>0</v>
      </c>
      <c r="DV59" s="14">
        <v>0</v>
      </c>
      <c r="DW59" s="14">
        <v>0</v>
      </c>
      <c r="DX59" s="14">
        <v>0</v>
      </c>
      <c r="DY59" s="14">
        <v>0</v>
      </c>
      <c r="DZ59" s="14">
        <v>0</v>
      </c>
      <c r="EA59" s="14">
        <v>0</v>
      </c>
      <c r="EB59" s="14">
        <v>0</v>
      </c>
      <c r="EC59" s="14">
        <v>0</v>
      </c>
      <c r="ED59" s="14">
        <v>0</v>
      </c>
      <c r="EE59" s="14">
        <v>0</v>
      </c>
      <c r="EF59" s="14">
        <v>0</v>
      </c>
      <c r="EG59" s="14">
        <v>0</v>
      </c>
      <c r="EH59" s="14">
        <v>0</v>
      </c>
      <c r="EI59" s="14">
        <v>0</v>
      </c>
      <c r="EJ59" s="14">
        <v>0</v>
      </c>
      <c r="EK59" s="14">
        <v>0</v>
      </c>
      <c r="EL59" s="14">
        <v>0</v>
      </c>
      <c r="EM59" s="14">
        <v>0</v>
      </c>
      <c r="EN59" s="14">
        <v>0</v>
      </c>
      <c r="EO59" s="14">
        <v>0</v>
      </c>
      <c r="EP59" s="14">
        <v>0</v>
      </c>
      <c r="EQ59" s="14">
        <v>0</v>
      </c>
      <c r="ER59" s="14">
        <v>0</v>
      </c>
      <c r="ES59" s="14">
        <v>0</v>
      </c>
      <c r="ET59" s="14">
        <v>0</v>
      </c>
      <c r="EU59" s="14">
        <v>0</v>
      </c>
      <c r="EV59" s="14">
        <v>0</v>
      </c>
      <c r="EW59" s="14">
        <v>0</v>
      </c>
      <c r="EX59" s="14">
        <v>0</v>
      </c>
      <c r="EY59" s="14">
        <v>0</v>
      </c>
      <c r="EZ59" s="14">
        <v>0</v>
      </c>
      <c r="FA59" s="14">
        <v>0</v>
      </c>
      <c r="FB59" s="14">
        <v>0</v>
      </c>
      <c r="FC59" s="14">
        <v>0</v>
      </c>
      <c r="FD59" s="14">
        <v>0</v>
      </c>
      <c r="FE59" s="14">
        <v>0</v>
      </c>
      <c r="FF59" s="14">
        <v>0</v>
      </c>
      <c r="FG59" s="14">
        <v>0</v>
      </c>
      <c r="FH59" s="14">
        <v>0</v>
      </c>
      <c r="FI59" s="14">
        <v>0</v>
      </c>
      <c r="FJ59" s="14">
        <v>0</v>
      </c>
      <c r="FK59" s="14">
        <v>0</v>
      </c>
      <c r="FL59" s="14">
        <v>0</v>
      </c>
      <c r="FM59" s="14">
        <v>0</v>
      </c>
      <c r="FN59" s="14">
        <v>0</v>
      </c>
      <c r="FO59" s="14">
        <v>0</v>
      </c>
      <c r="FP59" s="14">
        <v>0</v>
      </c>
      <c r="FQ59" s="14">
        <v>0</v>
      </c>
      <c r="FR59" s="14">
        <v>0</v>
      </c>
      <c r="FS59" s="14">
        <v>0</v>
      </c>
      <c r="FT59" s="14">
        <v>0</v>
      </c>
      <c r="FU59" s="14">
        <v>0</v>
      </c>
      <c r="FV59" s="14">
        <v>0</v>
      </c>
      <c r="FW59" s="14">
        <v>0</v>
      </c>
      <c r="FX59" s="14">
        <v>0</v>
      </c>
      <c r="FY59" s="14">
        <v>0</v>
      </c>
      <c r="FZ59" s="14">
        <v>0</v>
      </c>
      <c r="GA59" s="14">
        <v>0</v>
      </c>
      <c r="GB59" s="14">
        <v>0</v>
      </c>
      <c r="GC59" s="14">
        <v>0</v>
      </c>
      <c r="GD59" s="14">
        <v>0</v>
      </c>
      <c r="GE59" s="14">
        <v>0</v>
      </c>
      <c r="GF59" s="14">
        <v>0</v>
      </c>
      <c r="GG59" s="14">
        <v>0</v>
      </c>
      <c r="GH59" s="14">
        <v>0</v>
      </c>
      <c r="GI59" s="14">
        <v>0</v>
      </c>
      <c r="GJ59" s="14">
        <v>135653</v>
      </c>
      <c r="GK59" s="13"/>
    </row>
    <row r="60" spans="1:193" x14ac:dyDescent="0.3">
      <c r="A60" s="14">
        <v>135686</v>
      </c>
      <c r="B60" s="14">
        <f>VLOOKUP(A60,'[9]Fluxo por Unidade'!$G:$H,2,0)</f>
        <v>6466</v>
      </c>
      <c r="C60" s="14" t="s">
        <v>297</v>
      </c>
      <c r="D60" s="14" t="s">
        <v>298</v>
      </c>
      <c r="E60" s="15">
        <v>0</v>
      </c>
      <c r="F60" s="14" t="s">
        <v>165</v>
      </c>
      <c r="G60" s="14" t="s">
        <v>166</v>
      </c>
      <c r="H60" s="14" t="str">
        <f>VLOOKUP(B60,Elegibilidade!A:I,9,0)</f>
        <v>Elegível</v>
      </c>
      <c r="I60" s="16">
        <v>31</v>
      </c>
      <c r="J60" s="17">
        <f>SUMIFS(Inadimplência!Q:Q,Inadimplência!A:A,FluxoFuturo!B60)</f>
        <v>0</v>
      </c>
      <c r="K60" s="17">
        <f t="shared" ref="K60:K61" si="12">SUM(T60:GI60)</f>
        <v>253649.43999999989</v>
      </c>
      <c r="L60" s="17">
        <f t="shared" si="5"/>
        <v>253649.43999999989</v>
      </c>
      <c r="M60" s="14" t="s">
        <v>168</v>
      </c>
      <c r="N60" s="17">
        <v>253649.43999999989</v>
      </c>
      <c r="O60" s="17">
        <f t="shared" si="6"/>
        <v>218855.85213743561</v>
      </c>
      <c r="P60" s="17">
        <f>Vendas!$J$2</f>
        <v>886.38148057613409</v>
      </c>
      <c r="Q60" s="116">
        <f>VLOOKUP(B60,Vendas!A:F,6,0)</f>
        <v>360</v>
      </c>
      <c r="R60" s="17">
        <f t="shared" si="7"/>
        <v>319097.33300740825</v>
      </c>
      <c r="S60" s="18">
        <f t="shared" si="8"/>
        <v>0.68585923321507236</v>
      </c>
      <c r="T60" s="17">
        <v>8182.24</v>
      </c>
      <c r="U60" s="17">
        <v>8182.24</v>
      </c>
      <c r="V60" s="17">
        <v>8182.24</v>
      </c>
      <c r="W60" s="17">
        <v>8182.24</v>
      </c>
      <c r="X60" s="17">
        <v>8182.24</v>
      </c>
      <c r="Y60" s="17">
        <v>8182.24</v>
      </c>
      <c r="Z60" s="17">
        <v>8182.24</v>
      </c>
      <c r="AA60" s="17">
        <v>8182.24</v>
      </c>
      <c r="AB60" s="17">
        <v>8182.24</v>
      </c>
      <c r="AC60" s="17">
        <v>8182.24</v>
      </c>
      <c r="AD60" s="17">
        <v>8182.24</v>
      </c>
      <c r="AE60" s="17">
        <v>8182.24</v>
      </c>
      <c r="AF60" s="17">
        <v>8182.24</v>
      </c>
      <c r="AG60" s="17">
        <v>8182.24</v>
      </c>
      <c r="AH60" s="17">
        <v>8182.24</v>
      </c>
      <c r="AI60" s="17">
        <v>8182.24</v>
      </c>
      <c r="AJ60" s="17">
        <v>8182.24</v>
      </c>
      <c r="AK60" s="17">
        <v>8182.24</v>
      </c>
      <c r="AL60" s="17">
        <v>8182.24</v>
      </c>
      <c r="AM60" s="17">
        <v>8182.24</v>
      </c>
      <c r="AN60" s="17">
        <v>8182.24</v>
      </c>
      <c r="AO60" s="17">
        <v>8182.24</v>
      </c>
      <c r="AP60" s="17">
        <v>8182.24</v>
      </c>
      <c r="AQ60" s="17">
        <v>8182.24</v>
      </c>
      <c r="AR60" s="17">
        <v>8182.24</v>
      </c>
      <c r="AS60" s="17">
        <v>8182.24</v>
      </c>
      <c r="AT60" s="17">
        <v>8182.24</v>
      </c>
      <c r="AU60" s="17">
        <v>8182.24</v>
      </c>
      <c r="AV60" s="17">
        <v>8182.24</v>
      </c>
      <c r="AW60" s="17">
        <v>8182.24</v>
      </c>
      <c r="AX60" s="17">
        <v>8182.24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14">
        <v>0</v>
      </c>
      <c r="BR60" s="14">
        <v>0</v>
      </c>
      <c r="BS60" s="14">
        <v>0</v>
      </c>
      <c r="BT60" s="14">
        <v>0</v>
      </c>
      <c r="BU60" s="14">
        <v>0</v>
      </c>
      <c r="BV60" s="14">
        <v>0</v>
      </c>
      <c r="BW60" s="14">
        <v>0</v>
      </c>
      <c r="BX60" s="14">
        <v>0</v>
      </c>
      <c r="BY60" s="14">
        <v>0</v>
      </c>
      <c r="BZ60" s="14">
        <v>0</v>
      </c>
      <c r="CA60" s="14">
        <v>0</v>
      </c>
      <c r="CB60" s="14">
        <v>0</v>
      </c>
      <c r="CC60" s="14">
        <v>0</v>
      </c>
      <c r="CD60" s="14">
        <v>0</v>
      </c>
      <c r="CE60" s="14">
        <v>0</v>
      </c>
      <c r="CF60" s="14">
        <v>0</v>
      </c>
      <c r="CG60" s="14">
        <v>0</v>
      </c>
      <c r="CH60" s="14">
        <v>0</v>
      </c>
      <c r="CI60" s="14">
        <v>0</v>
      </c>
      <c r="CJ60" s="14">
        <v>0</v>
      </c>
      <c r="CK60" s="14">
        <v>0</v>
      </c>
      <c r="CL60" s="14">
        <v>0</v>
      </c>
      <c r="CM60" s="14">
        <v>0</v>
      </c>
      <c r="CN60" s="14">
        <v>0</v>
      </c>
      <c r="CO60" s="14">
        <v>0</v>
      </c>
      <c r="CP60" s="14">
        <v>0</v>
      </c>
      <c r="CQ60" s="14">
        <v>0</v>
      </c>
      <c r="CR60" s="14">
        <v>0</v>
      </c>
      <c r="CS60" s="14">
        <v>0</v>
      </c>
      <c r="CT60" s="14">
        <v>0</v>
      </c>
      <c r="CU60" s="14">
        <v>0</v>
      </c>
      <c r="CV60" s="14">
        <v>0</v>
      </c>
      <c r="CW60" s="14">
        <v>0</v>
      </c>
      <c r="CX60" s="14">
        <v>0</v>
      </c>
      <c r="CY60" s="14">
        <v>0</v>
      </c>
      <c r="CZ60" s="14">
        <v>0</v>
      </c>
      <c r="DA60" s="14">
        <v>0</v>
      </c>
      <c r="DB60" s="14">
        <v>0</v>
      </c>
      <c r="DC60" s="14">
        <v>0</v>
      </c>
      <c r="DD60" s="14">
        <v>0</v>
      </c>
      <c r="DE60" s="14">
        <v>0</v>
      </c>
      <c r="DF60" s="14">
        <v>0</v>
      </c>
      <c r="DG60" s="14">
        <v>0</v>
      </c>
      <c r="DH60" s="14">
        <v>0</v>
      </c>
      <c r="DI60" s="14">
        <v>0</v>
      </c>
      <c r="DJ60" s="14">
        <v>0</v>
      </c>
      <c r="DK60" s="14">
        <v>0</v>
      </c>
      <c r="DL60" s="14">
        <v>0</v>
      </c>
      <c r="DM60" s="14">
        <v>0</v>
      </c>
      <c r="DN60" s="14">
        <v>0</v>
      </c>
      <c r="DO60" s="14">
        <v>0</v>
      </c>
      <c r="DP60" s="14">
        <v>0</v>
      </c>
      <c r="DQ60" s="14">
        <v>0</v>
      </c>
      <c r="DR60" s="14">
        <v>0</v>
      </c>
      <c r="DS60" s="14">
        <v>0</v>
      </c>
      <c r="DT60" s="14">
        <v>0</v>
      </c>
      <c r="DU60" s="14">
        <v>0</v>
      </c>
      <c r="DV60" s="14">
        <v>0</v>
      </c>
      <c r="DW60" s="14">
        <v>0</v>
      </c>
      <c r="DX60" s="14">
        <v>0</v>
      </c>
      <c r="DY60" s="14">
        <v>0</v>
      </c>
      <c r="DZ60" s="14">
        <v>0</v>
      </c>
      <c r="EA60" s="14">
        <v>0</v>
      </c>
      <c r="EB60" s="14">
        <v>0</v>
      </c>
      <c r="EC60" s="14">
        <v>0</v>
      </c>
      <c r="ED60" s="14">
        <v>0</v>
      </c>
      <c r="EE60" s="14">
        <v>0</v>
      </c>
      <c r="EF60" s="14">
        <v>0</v>
      </c>
      <c r="EG60" s="14">
        <v>0</v>
      </c>
      <c r="EH60" s="14">
        <v>0</v>
      </c>
      <c r="EI60" s="14">
        <v>0</v>
      </c>
      <c r="EJ60" s="14">
        <v>0</v>
      </c>
      <c r="EK60" s="14">
        <v>0</v>
      </c>
      <c r="EL60" s="14">
        <v>0</v>
      </c>
      <c r="EM60" s="14">
        <v>0</v>
      </c>
      <c r="EN60" s="14">
        <v>0</v>
      </c>
      <c r="EO60" s="14">
        <v>0</v>
      </c>
      <c r="EP60" s="14">
        <v>0</v>
      </c>
      <c r="EQ60" s="14">
        <v>0</v>
      </c>
      <c r="ER60" s="14">
        <v>0</v>
      </c>
      <c r="ES60" s="14">
        <v>0</v>
      </c>
      <c r="ET60" s="14">
        <v>0</v>
      </c>
      <c r="EU60" s="14">
        <v>0</v>
      </c>
      <c r="EV60" s="14">
        <v>0</v>
      </c>
      <c r="EW60" s="14">
        <v>0</v>
      </c>
      <c r="EX60" s="14">
        <v>0</v>
      </c>
      <c r="EY60" s="14">
        <v>0</v>
      </c>
      <c r="EZ60" s="14">
        <v>0</v>
      </c>
      <c r="FA60" s="14">
        <v>0</v>
      </c>
      <c r="FB60" s="14">
        <v>0</v>
      </c>
      <c r="FC60" s="14">
        <v>0</v>
      </c>
      <c r="FD60" s="14">
        <v>0</v>
      </c>
      <c r="FE60" s="14">
        <v>0</v>
      </c>
      <c r="FF60" s="14">
        <v>0</v>
      </c>
      <c r="FG60" s="14">
        <v>0</v>
      </c>
      <c r="FH60" s="14">
        <v>0</v>
      </c>
      <c r="FI60" s="14">
        <v>0</v>
      </c>
      <c r="FJ60" s="14">
        <v>0</v>
      </c>
      <c r="FK60" s="14">
        <v>0</v>
      </c>
      <c r="FL60" s="14">
        <v>0</v>
      </c>
      <c r="FM60" s="14">
        <v>0</v>
      </c>
      <c r="FN60" s="14">
        <v>0</v>
      </c>
      <c r="FO60" s="14">
        <v>0</v>
      </c>
      <c r="FP60" s="14">
        <v>0</v>
      </c>
      <c r="FQ60" s="14">
        <v>0</v>
      </c>
      <c r="FR60" s="14">
        <v>0</v>
      </c>
      <c r="FS60" s="14">
        <v>0</v>
      </c>
      <c r="FT60" s="14">
        <v>0</v>
      </c>
      <c r="FU60" s="14">
        <v>0</v>
      </c>
      <c r="FV60" s="14">
        <v>0</v>
      </c>
      <c r="FW60" s="14">
        <v>0</v>
      </c>
      <c r="FX60" s="14">
        <v>0</v>
      </c>
      <c r="FY60" s="14">
        <v>0</v>
      </c>
      <c r="FZ60" s="14">
        <v>0</v>
      </c>
      <c r="GA60" s="14">
        <v>0</v>
      </c>
      <c r="GB60" s="14">
        <v>0</v>
      </c>
      <c r="GC60" s="14">
        <v>0</v>
      </c>
      <c r="GD60" s="14">
        <v>0</v>
      </c>
      <c r="GE60" s="14">
        <v>0</v>
      </c>
      <c r="GF60" s="14">
        <v>0</v>
      </c>
      <c r="GG60" s="14">
        <v>0</v>
      </c>
      <c r="GH60" s="14">
        <v>0</v>
      </c>
      <c r="GI60" s="14">
        <v>0</v>
      </c>
      <c r="GJ60" s="14">
        <v>135686</v>
      </c>
      <c r="GK60" s="13"/>
    </row>
    <row r="61" spans="1:193" x14ac:dyDescent="0.3">
      <c r="A61" s="14">
        <v>135684</v>
      </c>
      <c r="B61" s="14">
        <f>VLOOKUP(A61,'[9]Fluxo por Unidade'!$G:$H,2,0)</f>
        <v>6424</v>
      </c>
      <c r="C61" s="14" t="s">
        <v>264</v>
      </c>
      <c r="D61" s="14" t="s">
        <v>265</v>
      </c>
      <c r="E61" s="15">
        <v>0</v>
      </c>
      <c r="F61" s="14" t="s">
        <v>165</v>
      </c>
      <c r="G61" s="14" t="s">
        <v>166</v>
      </c>
      <c r="H61" s="14" t="str">
        <f>VLOOKUP(B61,Elegibilidade!A:I,9,0)</f>
        <v>Elegível</v>
      </c>
      <c r="I61" s="16">
        <v>27</v>
      </c>
      <c r="J61" s="17">
        <f>SUMIFS(Inadimplência!Q:Q,Inadimplência!A:A,FluxoFuturo!B61)</f>
        <v>0</v>
      </c>
      <c r="K61" s="17">
        <f t="shared" si="12"/>
        <v>244775.78999999992</v>
      </c>
      <c r="L61" s="17">
        <f t="shared" si="5"/>
        <v>244775.78999999992</v>
      </c>
      <c r="M61" s="14" t="s">
        <v>168</v>
      </c>
      <c r="N61" s="17">
        <v>244775.78999999992</v>
      </c>
      <c r="O61" s="17">
        <f t="shared" si="6"/>
        <v>215041.23905438837</v>
      </c>
      <c r="P61" s="17">
        <f>Vendas!$J$2</f>
        <v>886.38148057613409</v>
      </c>
      <c r="Q61" s="116">
        <f>VLOOKUP(B61,Vendas!A:F,6,0)</f>
        <v>372.28</v>
      </c>
      <c r="R61" s="17">
        <f t="shared" si="7"/>
        <v>329982.09758888319</v>
      </c>
      <c r="S61" s="18">
        <f t="shared" si="8"/>
        <v>0.65167547156543959</v>
      </c>
      <c r="T61" s="17">
        <v>9065.77</v>
      </c>
      <c r="U61" s="17">
        <v>9065.77</v>
      </c>
      <c r="V61" s="17">
        <v>9065.77</v>
      </c>
      <c r="W61" s="17">
        <v>9065.77</v>
      </c>
      <c r="X61" s="17">
        <v>9065.77</v>
      </c>
      <c r="Y61" s="17">
        <v>9065.77</v>
      </c>
      <c r="Z61" s="17">
        <v>9065.77</v>
      </c>
      <c r="AA61" s="17">
        <v>9065.77</v>
      </c>
      <c r="AB61" s="17">
        <v>9065.77</v>
      </c>
      <c r="AC61" s="17">
        <v>9065.77</v>
      </c>
      <c r="AD61" s="17">
        <v>9065.77</v>
      </c>
      <c r="AE61" s="17">
        <v>9065.77</v>
      </c>
      <c r="AF61" s="17">
        <v>9065.77</v>
      </c>
      <c r="AG61" s="17">
        <v>9065.77</v>
      </c>
      <c r="AH61" s="17">
        <v>9065.77</v>
      </c>
      <c r="AI61" s="17">
        <v>9065.77</v>
      </c>
      <c r="AJ61" s="17">
        <v>9065.77</v>
      </c>
      <c r="AK61" s="17">
        <v>9065.77</v>
      </c>
      <c r="AL61" s="17">
        <v>9065.77</v>
      </c>
      <c r="AM61" s="17">
        <v>9065.77</v>
      </c>
      <c r="AN61" s="17">
        <v>9065.77</v>
      </c>
      <c r="AO61" s="17">
        <v>9065.77</v>
      </c>
      <c r="AP61" s="17">
        <v>9065.77</v>
      </c>
      <c r="AQ61" s="17">
        <v>9065.77</v>
      </c>
      <c r="AR61" s="17">
        <v>9065.77</v>
      </c>
      <c r="AS61" s="17">
        <v>9065.77</v>
      </c>
      <c r="AT61" s="17">
        <v>9065.77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  <c r="BI61" s="14">
        <v>0</v>
      </c>
      <c r="BJ61" s="14">
        <v>0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  <c r="BP61" s="14">
        <v>0</v>
      </c>
      <c r="BQ61" s="14">
        <v>0</v>
      </c>
      <c r="BR61" s="14">
        <v>0</v>
      </c>
      <c r="BS61" s="14">
        <v>0</v>
      </c>
      <c r="BT61" s="14">
        <v>0</v>
      </c>
      <c r="BU61" s="14">
        <v>0</v>
      </c>
      <c r="BV61" s="14">
        <v>0</v>
      </c>
      <c r="BW61" s="14">
        <v>0</v>
      </c>
      <c r="BX61" s="14">
        <v>0</v>
      </c>
      <c r="BY61" s="14">
        <v>0</v>
      </c>
      <c r="BZ61" s="14">
        <v>0</v>
      </c>
      <c r="CA61" s="14">
        <v>0</v>
      </c>
      <c r="CB61" s="14">
        <v>0</v>
      </c>
      <c r="CC61" s="14">
        <v>0</v>
      </c>
      <c r="CD61" s="14">
        <v>0</v>
      </c>
      <c r="CE61" s="14">
        <v>0</v>
      </c>
      <c r="CF61" s="14">
        <v>0</v>
      </c>
      <c r="CG61" s="14">
        <v>0</v>
      </c>
      <c r="CH61" s="14">
        <v>0</v>
      </c>
      <c r="CI61" s="14">
        <v>0</v>
      </c>
      <c r="CJ61" s="14">
        <v>0</v>
      </c>
      <c r="CK61" s="14">
        <v>0</v>
      </c>
      <c r="CL61" s="14">
        <v>0</v>
      </c>
      <c r="CM61" s="14">
        <v>0</v>
      </c>
      <c r="CN61" s="14">
        <v>0</v>
      </c>
      <c r="CO61" s="14">
        <v>0</v>
      </c>
      <c r="CP61" s="14">
        <v>0</v>
      </c>
      <c r="CQ61" s="14">
        <v>0</v>
      </c>
      <c r="CR61" s="14">
        <v>0</v>
      </c>
      <c r="CS61" s="14">
        <v>0</v>
      </c>
      <c r="CT61" s="14">
        <v>0</v>
      </c>
      <c r="CU61" s="14">
        <v>0</v>
      </c>
      <c r="CV61" s="14">
        <v>0</v>
      </c>
      <c r="CW61" s="14">
        <v>0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4">
        <v>0</v>
      </c>
      <c r="DF61" s="14">
        <v>0</v>
      </c>
      <c r="DG61" s="14">
        <v>0</v>
      </c>
      <c r="DH61" s="14">
        <v>0</v>
      </c>
      <c r="DI61" s="14">
        <v>0</v>
      </c>
      <c r="DJ61" s="14">
        <v>0</v>
      </c>
      <c r="DK61" s="14">
        <v>0</v>
      </c>
      <c r="DL61" s="14">
        <v>0</v>
      </c>
      <c r="DM61" s="14">
        <v>0</v>
      </c>
      <c r="DN61" s="14">
        <v>0</v>
      </c>
      <c r="DO61" s="14">
        <v>0</v>
      </c>
      <c r="DP61" s="14">
        <v>0</v>
      </c>
      <c r="DQ61" s="14">
        <v>0</v>
      </c>
      <c r="DR61" s="14">
        <v>0</v>
      </c>
      <c r="DS61" s="14">
        <v>0</v>
      </c>
      <c r="DT61" s="14">
        <v>0</v>
      </c>
      <c r="DU61" s="14">
        <v>0</v>
      </c>
      <c r="DV61" s="14">
        <v>0</v>
      </c>
      <c r="DW61" s="14">
        <v>0</v>
      </c>
      <c r="DX61" s="14">
        <v>0</v>
      </c>
      <c r="DY61" s="14">
        <v>0</v>
      </c>
      <c r="DZ61" s="14">
        <v>0</v>
      </c>
      <c r="EA61" s="14">
        <v>0</v>
      </c>
      <c r="EB61" s="14">
        <v>0</v>
      </c>
      <c r="EC61" s="14">
        <v>0</v>
      </c>
      <c r="ED61" s="14">
        <v>0</v>
      </c>
      <c r="EE61" s="14">
        <v>0</v>
      </c>
      <c r="EF61" s="14">
        <v>0</v>
      </c>
      <c r="EG61" s="14">
        <v>0</v>
      </c>
      <c r="EH61" s="14">
        <v>0</v>
      </c>
      <c r="EI61" s="14">
        <v>0</v>
      </c>
      <c r="EJ61" s="14">
        <v>0</v>
      </c>
      <c r="EK61" s="14">
        <v>0</v>
      </c>
      <c r="EL61" s="14">
        <v>0</v>
      </c>
      <c r="EM61" s="14">
        <v>0</v>
      </c>
      <c r="EN61" s="14">
        <v>0</v>
      </c>
      <c r="EO61" s="14">
        <v>0</v>
      </c>
      <c r="EP61" s="14">
        <v>0</v>
      </c>
      <c r="EQ61" s="14">
        <v>0</v>
      </c>
      <c r="ER61" s="14">
        <v>0</v>
      </c>
      <c r="ES61" s="14">
        <v>0</v>
      </c>
      <c r="ET61" s="14">
        <v>0</v>
      </c>
      <c r="EU61" s="14">
        <v>0</v>
      </c>
      <c r="EV61" s="14">
        <v>0</v>
      </c>
      <c r="EW61" s="14">
        <v>0</v>
      </c>
      <c r="EX61" s="14">
        <v>0</v>
      </c>
      <c r="EY61" s="14">
        <v>0</v>
      </c>
      <c r="EZ61" s="14">
        <v>0</v>
      </c>
      <c r="FA61" s="14">
        <v>0</v>
      </c>
      <c r="FB61" s="14">
        <v>0</v>
      </c>
      <c r="FC61" s="14">
        <v>0</v>
      </c>
      <c r="FD61" s="14">
        <v>0</v>
      </c>
      <c r="FE61" s="14">
        <v>0</v>
      </c>
      <c r="FF61" s="14">
        <v>0</v>
      </c>
      <c r="FG61" s="14">
        <v>0</v>
      </c>
      <c r="FH61" s="14">
        <v>0</v>
      </c>
      <c r="FI61" s="14">
        <v>0</v>
      </c>
      <c r="FJ61" s="14">
        <v>0</v>
      </c>
      <c r="FK61" s="14">
        <v>0</v>
      </c>
      <c r="FL61" s="14">
        <v>0</v>
      </c>
      <c r="FM61" s="14">
        <v>0</v>
      </c>
      <c r="FN61" s="14">
        <v>0</v>
      </c>
      <c r="FO61" s="14">
        <v>0</v>
      </c>
      <c r="FP61" s="14">
        <v>0</v>
      </c>
      <c r="FQ61" s="14">
        <v>0</v>
      </c>
      <c r="FR61" s="14">
        <v>0</v>
      </c>
      <c r="FS61" s="14">
        <v>0</v>
      </c>
      <c r="FT61" s="14">
        <v>0</v>
      </c>
      <c r="FU61" s="14">
        <v>0</v>
      </c>
      <c r="FV61" s="14">
        <v>0</v>
      </c>
      <c r="FW61" s="14">
        <v>0</v>
      </c>
      <c r="FX61" s="14">
        <v>0</v>
      </c>
      <c r="FY61" s="14">
        <v>0</v>
      </c>
      <c r="FZ61" s="14">
        <v>0</v>
      </c>
      <c r="GA61" s="14">
        <v>0</v>
      </c>
      <c r="GB61" s="14">
        <v>0</v>
      </c>
      <c r="GC61" s="14">
        <v>0</v>
      </c>
      <c r="GD61" s="14">
        <v>0</v>
      </c>
      <c r="GE61" s="14">
        <v>0</v>
      </c>
      <c r="GF61" s="14">
        <v>0</v>
      </c>
      <c r="GG61" s="14">
        <v>0</v>
      </c>
      <c r="GH61" s="14">
        <v>0</v>
      </c>
      <c r="GI61" s="14">
        <v>0</v>
      </c>
      <c r="GJ61" s="14">
        <v>135684</v>
      </c>
      <c r="GK61" s="13"/>
    </row>
    <row r="62" spans="1:193" x14ac:dyDescent="0.3">
      <c r="A62" s="14">
        <v>135675</v>
      </c>
      <c r="B62" s="14">
        <f>VLOOKUP(A62,'[9]Fluxo por Unidade'!$G:$H,2,0)</f>
        <v>6393</v>
      </c>
      <c r="C62" s="14" t="s">
        <v>235</v>
      </c>
      <c r="D62" s="14" t="s">
        <v>236</v>
      </c>
      <c r="E62" s="15">
        <v>0.1003</v>
      </c>
      <c r="F62" s="14" t="s">
        <v>165</v>
      </c>
      <c r="G62" s="14" t="s">
        <v>166</v>
      </c>
      <c r="H62" s="14" t="str">
        <f>VLOOKUP(B62,Elegibilidade!A:I,9,0)</f>
        <v>Elegível</v>
      </c>
      <c r="I62" s="16">
        <v>128</v>
      </c>
      <c r="J62" s="17">
        <f>SUMIFS(Inadimplência!Q:Q,Inadimplência!A:A,FluxoFuturo!B62)</f>
        <v>0</v>
      </c>
      <c r="K62" s="17">
        <f t="shared" ref="K62:K64" si="13">NPV(0.8%,T62:GI62)</f>
        <v>241325.33656478539</v>
      </c>
      <c r="L62" s="17">
        <f t="shared" si="5"/>
        <v>241325.33656478539</v>
      </c>
      <c r="M62" s="14" t="s">
        <v>168</v>
      </c>
      <c r="N62" s="17">
        <v>241325.33656478539</v>
      </c>
      <c r="O62" s="17">
        <f t="shared" si="6"/>
        <v>223215.70609939177</v>
      </c>
      <c r="P62" s="17">
        <f>Vendas!$J$2</f>
        <v>886.38148057613409</v>
      </c>
      <c r="Q62" s="116">
        <f>VLOOKUP(B62,Vendas!A:F,6,0)</f>
        <v>360</v>
      </c>
      <c r="R62" s="17">
        <f t="shared" si="7"/>
        <v>319097.33300740825</v>
      </c>
      <c r="S62" s="18">
        <f t="shared" si="8"/>
        <v>0.69952231814550936</v>
      </c>
      <c r="T62" s="17">
        <v>3019.5</v>
      </c>
      <c r="U62" s="17">
        <v>3019.5</v>
      </c>
      <c r="V62" s="17">
        <v>3019.5</v>
      </c>
      <c r="W62" s="17">
        <v>3019.5</v>
      </c>
      <c r="X62" s="17">
        <v>3019.5</v>
      </c>
      <c r="Y62" s="17">
        <v>3019.5</v>
      </c>
      <c r="Z62" s="17">
        <v>3019.5</v>
      </c>
      <c r="AA62" s="17">
        <v>3019.5</v>
      </c>
      <c r="AB62" s="17">
        <v>3019.5</v>
      </c>
      <c r="AC62" s="17">
        <v>3019.5</v>
      </c>
      <c r="AD62" s="17">
        <v>3019.5</v>
      </c>
      <c r="AE62" s="17">
        <v>3019.5</v>
      </c>
      <c r="AF62" s="17">
        <v>3019.5</v>
      </c>
      <c r="AG62" s="17">
        <v>3019.5</v>
      </c>
      <c r="AH62" s="17">
        <v>3019.5</v>
      </c>
      <c r="AI62" s="17">
        <v>3019.5</v>
      </c>
      <c r="AJ62" s="17">
        <v>3019.5</v>
      </c>
      <c r="AK62" s="17">
        <v>3019.5</v>
      </c>
      <c r="AL62" s="17">
        <v>3019.5</v>
      </c>
      <c r="AM62" s="17">
        <v>3019.5</v>
      </c>
      <c r="AN62" s="17">
        <v>3019.5</v>
      </c>
      <c r="AO62" s="17">
        <v>3019.5</v>
      </c>
      <c r="AP62" s="17">
        <v>3019.5</v>
      </c>
      <c r="AQ62" s="17">
        <v>3019.5</v>
      </c>
      <c r="AR62" s="17">
        <v>3019.5</v>
      </c>
      <c r="AS62" s="17">
        <v>3019.5</v>
      </c>
      <c r="AT62" s="17">
        <v>3019.5</v>
      </c>
      <c r="AU62" s="17">
        <v>3019.5</v>
      </c>
      <c r="AV62" s="17">
        <v>3019.5</v>
      </c>
      <c r="AW62" s="17">
        <v>3019.5</v>
      </c>
      <c r="AX62" s="17">
        <v>3019.5</v>
      </c>
      <c r="AY62" s="17">
        <v>3019.5</v>
      </c>
      <c r="AZ62" s="17">
        <v>3019.5</v>
      </c>
      <c r="BA62" s="17">
        <v>3019.5</v>
      </c>
      <c r="BB62" s="17">
        <v>3019.5</v>
      </c>
      <c r="BC62" s="17">
        <v>3019.5</v>
      </c>
      <c r="BD62" s="17">
        <v>3019.5</v>
      </c>
      <c r="BE62" s="17">
        <v>3019.5</v>
      </c>
      <c r="BF62" s="17">
        <v>3019.5</v>
      </c>
      <c r="BG62" s="17">
        <v>3019.5</v>
      </c>
      <c r="BH62" s="17">
        <v>3019.5</v>
      </c>
      <c r="BI62" s="17">
        <v>3019.5</v>
      </c>
      <c r="BJ62" s="17">
        <v>3019.5</v>
      </c>
      <c r="BK62" s="17">
        <v>3019.5</v>
      </c>
      <c r="BL62" s="17">
        <v>3019.5</v>
      </c>
      <c r="BM62" s="17">
        <v>3019.5</v>
      </c>
      <c r="BN62" s="17">
        <v>3019.5</v>
      </c>
      <c r="BO62" s="17">
        <v>3019.5</v>
      </c>
      <c r="BP62" s="17">
        <v>3019.5</v>
      </c>
      <c r="BQ62" s="17">
        <v>3019.5</v>
      </c>
      <c r="BR62" s="17">
        <v>3019.5</v>
      </c>
      <c r="BS62" s="17">
        <v>3019.5</v>
      </c>
      <c r="BT62" s="17">
        <v>3019.5</v>
      </c>
      <c r="BU62" s="17">
        <v>3019.5</v>
      </c>
      <c r="BV62" s="17">
        <v>3019.5</v>
      </c>
      <c r="BW62" s="17">
        <v>3019.5</v>
      </c>
      <c r="BX62" s="17">
        <v>3019.5</v>
      </c>
      <c r="BY62" s="17">
        <v>3019.5</v>
      </c>
      <c r="BZ62" s="17">
        <v>3019.5</v>
      </c>
      <c r="CA62" s="17">
        <v>3019.5</v>
      </c>
      <c r="CB62" s="17">
        <v>3019.5</v>
      </c>
      <c r="CC62" s="17">
        <v>3019.5</v>
      </c>
      <c r="CD62" s="17">
        <v>3019.5</v>
      </c>
      <c r="CE62" s="17">
        <v>3019.5</v>
      </c>
      <c r="CF62" s="17">
        <v>3019.5</v>
      </c>
      <c r="CG62" s="17">
        <v>3019.5</v>
      </c>
      <c r="CH62" s="17">
        <v>3019.5</v>
      </c>
      <c r="CI62" s="17">
        <v>3019.5</v>
      </c>
      <c r="CJ62" s="17">
        <v>3019.5</v>
      </c>
      <c r="CK62" s="17">
        <v>3019.5</v>
      </c>
      <c r="CL62" s="17">
        <v>3019.5</v>
      </c>
      <c r="CM62" s="17">
        <v>3019.5</v>
      </c>
      <c r="CN62" s="17">
        <v>3019.5</v>
      </c>
      <c r="CO62" s="17">
        <v>3019.5</v>
      </c>
      <c r="CP62" s="17">
        <v>3019.5</v>
      </c>
      <c r="CQ62" s="17">
        <v>3019.5</v>
      </c>
      <c r="CR62" s="17">
        <v>3019.5</v>
      </c>
      <c r="CS62" s="17">
        <v>3019.5</v>
      </c>
      <c r="CT62" s="17">
        <v>3019.5</v>
      </c>
      <c r="CU62" s="17">
        <v>3019.5</v>
      </c>
      <c r="CV62" s="17">
        <v>3019.5</v>
      </c>
      <c r="CW62" s="17">
        <v>3019.5</v>
      </c>
      <c r="CX62" s="17">
        <v>3019.5</v>
      </c>
      <c r="CY62" s="17">
        <v>3019.5</v>
      </c>
      <c r="CZ62" s="17">
        <v>3019.5</v>
      </c>
      <c r="DA62" s="17">
        <v>3019.5</v>
      </c>
      <c r="DB62" s="17">
        <v>3019.5</v>
      </c>
      <c r="DC62" s="17">
        <v>3019.5</v>
      </c>
      <c r="DD62" s="17">
        <v>3019.5</v>
      </c>
      <c r="DE62" s="17">
        <v>3019.5</v>
      </c>
      <c r="DF62" s="17">
        <v>3019.5</v>
      </c>
      <c r="DG62" s="17">
        <v>3019.5</v>
      </c>
      <c r="DH62" s="17">
        <v>3019.5</v>
      </c>
      <c r="DI62" s="17">
        <v>3019.5</v>
      </c>
      <c r="DJ62" s="17">
        <v>3019.5</v>
      </c>
      <c r="DK62" s="17">
        <v>3019.5</v>
      </c>
      <c r="DL62" s="17">
        <v>3019.5</v>
      </c>
      <c r="DM62" s="17">
        <v>3019.5</v>
      </c>
      <c r="DN62" s="17">
        <v>3019.5</v>
      </c>
      <c r="DO62" s="17">
        <v>3019.5</v>
      </c>
      <c r="DP62" s="17">
        <v>3019.5</v>
      </c>
      <c r="DQ62" s="17">
        <v>3019.5</v>
      </c>
      <c r="DR62" s="17">
        <v>3019.5</v>
      </c>
      <c r="DS62" s="17">
        <v>3019.5</v>
      </c>
      <c r="DT62" s="17">
        <v>3019.5</v>
      </c>
      <c r="DU62" s="17">
        <v>3019.5</v>
      </c>
      <c r="DV62" s="17">
        <v>3019.5</v>
      </c>
      <c r="DW62" s="17">
        <v>3019.5</v>
      </c>
      <c r="DX62" s="17">
        <v>3019.5</v>
      </c>
      <c r="DY62" s="17">
        <v>3019.5</v>
      </c>
      <c r="DZ62" s="17">
        <v>3019.5</v>
      </c>
      <c r="EA62" s="17">
        <v>3019.5</v>
      </c>
      <c r="EB62" s="17">
        <v>3019.5</v>
      </c>
      <c r="EC62" s="17">
        <v>3019.5</v>
      </c>
      <c r="ED62" s="17">
        <v>3019.5</v>
      </c>
      <c r="EE62" s="17">
        <v>3019.5</v>
      </c>
      <c r="EF62" s="17">
        <v>3019.5</v>
      </c>
      <c r="EG62" s="17">
        <v>3019.5</v>
      </c>
      <c r="EH62" s="17">
        <v>3019.5</v>
      </c>
      <c r="EI62" s="17">
        <v>3019.5</v>
      </c>
      <c r="EJ62" s="17">
        <v>3019.5</v>
      </c>
      <c r="EK62" s="17">
        <v>3019.5</v>
      </c>
      <c r="EL62" s="17">
        <v>3019.5</v>
      </c>
      <c r="EM62" s="17">
        <v>3019.5</v>
      </c>
      <c r="EN62" s="17">
        <v>3019.5</v>
      </c>
      <c r="EO62" s="17">
        <v>3019.5</v>
      </c>
      <c r="EP62" s="17">
        <v>3019.5</v>
      </c>
      <c r="EQ62" s="17">
        <v>3019.5</v>
      </c>
      <c r="ER62" s="14">
        <v>0</v>
      </c>
      <c r="ES62" s="14">
        <v>0</v>
      </c>
      <c r="ET62" s="14">
        <v>0</v>
      </c>
      <c r="EU62" s="14">
        <v>0</v>
      </c>
      <c r="EV62" s="14">
        <v>0</v>
      </c>
      <c r="EW62" s="14">
        <v>0</v>
      </c>
      <c r="EX62" s="14">
        <v>0</v>
      </c>
      <c r="EY62" s="14">
        <v>0</v>
      </c>
      <c r="EZ62" s="14">
        <v>0</v>
      </c>
      <c r="FA62" s="14">
        <v>0</v>
      </c>
      <c r="FB62" s="14">
        <v>0</v>
      </c>
      <c r="FC62" s="14">
        <v>0</v>
      </c>
      <c r="FD62" s="14">
        <v>0</v>
      </c>
      <c r="FE62" s="14">
        <v>0</v>
      </c>
      <c r="FF62" s="14">
        <v>0</v>
      </c>
      <c r="FG62" s="14">
        <v>0</v>
      </c>
      <c r="FH62" s="14">
        <v>0</v>
      </c>
      <c r="FI62" s="14">
        <v>0</v>
      </c>
      <c r="FJ62" s="14">
        <v>0</v>
      </c>
      <c r="FK62" s="14">
        <v>0</v>
      </c>
      <c r="FL62" s="14">
        <v>0</v>
      </c>
      <c r="FM62" s="14">
        <v>0</v>
      </c>
      <c r="FN62" s="14">
        <v>0</v>
      </c>
      <c r="FO62" s="14">
        <v>0</v>
      </c>
      <c r="FP62" s="14">
        <v>0</v>
      </c>
      <c r="FQ62" s="14">
        <v>0</v>
      </c>
      <c r="FR62" s="14">
        <v>0</v>
      </c>
      <c r="FS62" s="14">
        <v>0</v>
      </c>
      <c r="FT62" s="14">
        <v>0</v>
      </c>
      <c r="FU62" s="14">
        <v>0</v>
      </c>
      <c r="FV62" s="14">
        <v>0</v>
      </c>
      <c r="FW62" s="14">
        <v>0</v>
      </c>
      <c r="FX62" s="14">
        <v>0</v>
      </c>
      <c r="FY62" s="14">
        <v>0</v>
      </c>
      <c r="FZ62" s="14">
        <v>0</v>
      </c>
      <c r="GA62" s="14">
        <v>0</v>
      </c>
      <c r="GB62" s="14">
        <v>0</v>
      </c>
      <c r="GC62" s="14">
        <v>0</v>
      </c>
      <c r="GD62" s="14">
        <v>0</v>
      </c>
      <c r="GE62" s="14">
        <v>0</v>
      </c>
      <c r="GF62" s="14">
        <v>0</v>
      </c>
      <c r="GG62" s="14">
        <v>0</v>
      </c>
      <c r="GH62" s="14">
        <v>0</v>
      </c>
      <c r="GI62" s="14">
        <v>0</v>
      </c>
      <c r="GJ62" s="14">
        <v>135675</v>
      </c>
      <c r="GK62" s="13"/>
    </row>
    <row r="63" spans="1:193" x14ac:dyDescent="0.3">
      <c r="A63" s="14">
        <v>135639</v>
      </c>
      <c r="B63" s="14">
        <f>VLOOKUP(A63,'[9]Fluxo por Unidade'!$G:$H,2,0)</f>
        <v>6380</v>
      </c>
      <c r="C63" s="14" t="s">
        <v>216</v>
      </c>
      <c r="D63" s="14" t="s">
        <v>217</v>
      </c>
      <c r="E63" s="15">
        <v>0.1003</v>
      </c>
      <c r="F63" s="14" t="s">
        <v>165</v>
      </c>
      <c r="G63" s="14" t="s">
        <v>166</v>
      </c>
      <c r="H63" s="14" t="str">
        <f>VLOOKUP(B63,Elegibilidade!A:I,9,0)</f>
        <v>Elegível</v>
      </c>
      <c r="I63" s="16">
        <v>78</v>
      </c>
      <c r="J63" s="17">
        <f>SUMIFS(Inadimplência!Q:Q,Inadimplência!A:A,FluxoFuturo!B63)</f>
        <v>0</v>
      </c>
      <c r="K63" s="17">
        <f t="shared" si="13"/>
        <v>241148.91587282199</v>
      </c>
      <c r="L63" s="17">
        <f t="shared" si="5"/>
        <v>241148.91587282199</v>
      </c>
      <c r="M63" s="14" t="s">
        <v>168</v>
      </c>
      <c r="N63" s="17">
        <v>241148.91587282199</v>
      </c>
      <c r="O63" s="17">
        <f t="shared" si="6"/>
        <v>228967.64816181923</v>
      </c>
      <c r="P63" s="17">
        <f>Vendas!$J$2</f>
        <v>886.38148057613409</v>
      </c>
      <c r="Q63" s="116">
        <f>VLOOKUP(B63,Vendas!A:F,6,0)</f>
        <v>360</v>
      </c>
      <c r="R63" s="17">
        <f t="shared" si="7"/>
        <v>319097.33300740825</v>
      </c>
      <c r="S63" s="18">
        <f t="shared" si="8"/>
        <v>0.71754798450948964</v>
      </c>
      <c r="T63" s="17">
        <v>4167.88</v>
      </c>
      <c r="U63" s="17">
        <v>4167.88</v>
      </c>
      <c r="V63" s="17">
        <v>4167.88</v>
      </c>
      <c r="W63" s="17">
        <v>4167.88</v>
      </c>
      <c r="X63" s="17">
        <v>4167.88</v>
      </c>
      <c r="Y63" s="17">
        <v>4167.88</v>
      </c>
      <c r="Z63" s="17">
        <v>4167.88</v>
      </c>
      <c r="AA63" s="17">
        <v>4167.88</v>
      </c>
      <c r="AB63" s="17">
        <v>4167.88</v>
      </c>
      <c r="AC63" s="17">
        <v>4167.88</v>
      </c>
      <c r="AD63" s="17">
        <v>4167.88</v>
      </c>
      <c r="AE63" s="17">
        <v>4167.88</v>
      </c>
      <c r="AF63" s="17">
        <v>4167.88</v>
      </c>
      <c r="AG63" s="17">
        <v>4167.88</v>
      </c>
      <c r="AH63" s="17">
        <v>4167.88</v>
      </c>
      <c r="AI63" s="17">
        <v>4167.88</v>
      </c>
      <c r="AJ63" s="17">
        <v>4167.88</v>
      </c>
      <c r="AK63" s="17">
        <v>4167.88</v>
      </c>
      <c r="AL63" s="17">
        <v>4167.88</v>
      </c>
      <c r="AM63" s="17">
        <v>4167.88</v>
      </c>
      <c r="AN63" s="17">
        <v>4167.88</v>
      </c>
      <c r="AO63" s="17">
        <v>4167.88</v>
      </c>
      <c r="AP63" s="17">
        <v>4167.88</v>
      </c>
      <c r="AQ63" s="17">
        <v>4167.88</v>
      </c>
      <c r="AR63" s="17">
        <v>4167.88</v>
      </c>
      <c r="AS63" s="17">
        <v>4167.88</v>
      </c>
      <c r="AT63" s="17">
        <v>4167.88</v>
      </c>
      <c r="AU63" s="17">
        <v>4167.88</v>
      </c>
      <c r="AV63" s="17">
        <v>4167.88</v>
      </c>
      <c r="AW63" s="17">
        <v>4167.88</v>
      </c>
      <c r="AX63" s="17">
        <v>4167.88</v>
      </c>
      <c r="AY63" s="17">
        <v>4167.88</v>
      </c>
      <c r="AZ63" s="17">
        <v>4167.88</v>
      </c>
      <c r="BA63" s="17">
        <v>4167.88</v>
      </c>
      <c r="BB63" s="17">
        <v>4167.88</v>
      </c>
      <c r="BC63" s="17">
        <v>4167.88</v>
      </c>
      <c r="BD63" s="17">
        <v>4167.88</v>
      </c>
      <c r="BE63" s="17">
        <v>4167.88</v>
      </c>
      <c r="BF63" s="17">
        <v>4167.88</v>
      </c>
      <c r="BG63" s="17">
        <v>4167.88</v>
      </c>
      <c r="BH63" s="17">
        <v>4167.88</v>
      </c>
      <c r="BI63" s="17">
        <v>4167.88</v>
      </c>
      <c r="BJ63" s="17">
        <v>4167.88</v>
      </c>
      <c r="BK63" s="17">
        <v>4167.88</v>
      </c>
      <c r="BL63" s="17">
        <v>4167.88</v>
      </c>
      <c r="BM63" s="17">
        <v>4167.88</v>
      </c>
      <c r="BN63" s="17">
        <v>4167.88</v>
      </c>
      <c r="BO63" s="17">
        <v>4167.88</v>
      </c>
      <c r="BP63" s="17">
        <v>4167.88</v>
      </c>
      <c r="BQ63" s="17">
        <v>4167.88</v>
      </c>
      <c r="BR63" s="17">
        <v>4167.88</v>
      </c>
      <c r="BS63" s="17">
        <v>4167.88</v>
      </c>
      <c r="BT63" s="17">
        <v>4167.88</v>
      </c>
      <c r="BU63" s="17">
        <v>4167.88</v>
      </c>
      <c r="BV63" s="17">
        <v>4167.88</v>
      </c>
      <c r="BW63" s="17">
        <v>4167.88</v>
      </c>
      <c r="BX63" s="17">
        <v>4167.88</v>
      </c>
      <c r="BY63" s="17">
        <v>4167.88</v>
      </c>
      <c r="BZ63" s="17">
        <v>4167.88</v>
      </c>
      <c r="CA63" s="17">
        <v>4167.88</v>
      </c>
      <c r="CB63" s="17">
        <v>4167.88</v>
      </c>
      <c r="CC63" s="17">
        <v>4167.88</v>
      </c>
      <c r="CD63" s="17">
        <v>4167.88</v>
      </c>
      <c r="CE63" s="17">
        <v>4167.88</v>
      </c>
      <c r="CF63" s="17">
        <v>4167.88</v>
      </c>
      <c r="CG63" s="17">
        <v>4167.88</v>
      </c>
      <c r="CH63" s="17">
        <v>4167.88</v>
      </c>
      <c r="CI63" s="17">
        <v>4167.88</v>
      </c>
      <c r="CJ63" s="17">
        <v>4167.88</v>
      </c>
      <c r="CK63" s="17">
        <v>4167.88</v>
      </c>
      <c r="CL63" s="17">
        <v>4167.88</v>
      </c>
      <c r="CM63" s="17">
        <v>4167.88</v>
      </c>
      <c r="CN63" s="17">
        <v>4167.88</v>
      </c>
      <c r="CO63" s="17">
        <v>4167.88</v>
      </c>
      <c r="CP63" s="17">
        <v>4167.88</v>
      </c>
      <c r="CQ63" s="17">
        <v>4167.88</v>
      </c>
      <c r="CR63" s="17">
        <v>4167.88</v>
      </c>
      <c r="CS63" s="17">
        <v>4167.88</v>
      </c>
      <c r="CT63" s="14">
        <v>0</v>
      </c>
      <c r="CU63" s="14">
        <v>0</v>
      </c>
      <c r="CV63" s="14">
        <v>0</v>
      </c>
      <c r="CW63" s="14">
        <v>0</v>
      </c>
      <c r="CX63" s="14">
        <v>0</v>
      </c>
      <c r="CY63" s="14">
        <v>0</v>
      </c>
      <c r="CZ63" s="14">
        <v>0</v>
      </c>
      <c r="DA63" s="14">
        <v>0</v>
      </c>
      <c r="DB63" s="14">
        <v>0</v>
      </c>
      <c r="DC63" s="14">
        <v>0</v>
      </c>
      <c r="DD63" s="14">
        <v>0</v>
      </c>
      <c r="DE63" s="14">
        <v>0</v>
      </c>
      <c r="DF63" s="14">
        <v>0</v>
      </c>
      <c r="DG63" s="14">
        <v>0</v>
      </c>
      <c r="DH63" s="14">
        <v>0</v>
      </c>
      <c r="DI63" s="14">
        <v>0</v>
      </c>
      <c r="DJ63" s="14">
        <v>0</v>
      </c>
      <c r="DK63" s="14">
        <v>0</v>
      </c>
      <c r="DL63" s="14">
        <v>0</v>
      </c>
      <c r="DM63" s="14">
        <v>0</v>
      </c>
      <c r="DN63" s="14">
        <v>0</v>
      </c>
      <c r="DO63" s="14">
        <v>0</v>
      </c>
      <c r="DP63" s="14">
        <v>0</v>
      </c>
      <c r="DQ63" s="14">
        <v>0</v>
      </c>
      <c r="DR63" s="14">
        <v>0</v>
      </c>
      <c r="DS63" s="14">
        <v>0</v>
      </c>
      <c r="DT63" s="14">
        <v>0</v>
      </c>
      <c r="DU63" s="14">
        <v>0</v>
      </c>
      <c r="DV63" s="14">
        <v>0</v>
      </c>
      <c r="DW63" s="14">
        <v>0</v>
      </c>
      <c r="DX63" s="14">
        <v>0</v>
      </c>
      <c r="DY63" s="14">
        <v>0</v>
      </c>
      <c r="DZ63" s="14">
        <v>0</v>
      </c>
      <c r="EA63" s="14">
        <v>0</v>
      </c>
      <c r="EB63" s="14">
        <v>0</v>
      </c>
      <c r="EC63" s="14">
        <v>0</v>
      </c>
      <c r="ED63" s="14">
        <v>0</v>
      </c>
      <c r="EE63" s="14">
        <v>0</v>
      </c>
      <c r="EF63" s="14">
        <v>0</v>
      </c>
      <c r="EG63" s="14">
        <v>0</v>
      </c>
      <c r="EH63" s="14">
        <v>0</v>
      </c>
      <c r="EI63" s="14">
        <v>0</v>
      </c>
      <c r="EJ63" s="14">
        <v>0</v>
      </c>
      <c r="EK63" s="14">
        <v>0</v>
      </c>
      <c r="EL63" s="14">
        <v>0</v>
      </c>
      <c r="EM63" s="14">
        <v>0</v>
      </c>
      <c r="EN63" s="14">
        <v>0</v>
      </c>
      <c r="EO63" s="14">
        <v>0</v>
      </c>
      <c r="EP63" s="14">
        <v>0</v>
      </c>
      <c r="EQ63" s="14">
        <v>0</v>
      </c>
      <c r="ER63" s="14">
        <v>0</v>
      </c>
      <c r="ES63" s="14">
        <v>0</v>
      </c>
      <c r="ET63" s="14">
        <v>0</v>
      </c>
      <c r="EU63" s="14">
        <v>0</v>
      </c>
      <c r="EV63" s="14">
        <v>0</v>
      </c>
      <c r="EW63" s="14">
        <v>0</v>
      </c>
      <c r="EX63" s="14">
        <v>0</v>
      </c>
      <c r="EY63" s="14">
        <v>0</v>
      </c>
      <c r="EZ63" s="14">
        <v>0</v>
      </c>
      <c r="FA63" s="14">
        <v>0</v>
      </c>
      <c r="FB63" s="14">
        <v>0</v>
      </c>
      <c r="FC63" s="14">
        <v>0</v>
      </c>
      <c r="FD63" s="14">
        <v>0</v>
      </c>
      <c r="FE63" s="14">
        <v>0</v>
      </c>
      <c r="FF63" s="14">
        <v>0</v>
      </c>
      <c r="FG63" s="14">
        <v>0</v>
      </c>
      <c r="FH63" s="14">
        <v>0</v>
      </c>
      <c r="FI63" s="14">
        <v>0</v>
      </c>
      <c r="FJ63" s="14">
        <v>0</v>
      </c>
      <c r="FK63" s="14">
        <v>0</v>
      </c>
      <c r="FL63" s="14">
        <v>0</v>
      </c>
      <c r="FM63" s="14">
        <v>0</v>
      </c>
      <c r="FN63" s="14">
        <v>0</v>
      </c>
      <c r="FO63" s="14">
        <v>0</v>
      </c>
      <c r="FP63" s="14">
        <v>0</v>
      </c>
      <c r="FQ63" s="14">
        <v>0</v>
      </c>
      <c r="FR63" s="14">
        <v>0</v>
      </c>
      <c r="FS63" s="14">
        <v>0</v>
      </c>
      <c r="FT63" s="14">
        <v>0</v>
      </c>
      <c r="FU63" s="14">
        <v>0</v>
      </c>
      <c r="FV63" s="14">
        <v>0</v>
      </c>
      <c r="FW63" s="14">
        <v>0</v>
      </c>
      <c r="FX63" s="14">
        <v>0</v>
      </c>
      <c r="FY63" s="14">
        <v>0</v>
      </c>
      <c r="FZ63" s="14">
        <v>0</v>
      </c>
      <c r="GA63" s="14">
        <v>0</v>
      </c>
      <c r="GB63" s="14">
        <v>0</v>
      </c>
      <c r="GC63" s="14">
        <v>0</v>
      </c>
      <c r="GD63" s="14">
        <v>0</v>
      </c>
      <c r="GE63" s="14">
        <v>0</v>
      </c>
      <c r="GF63" s="14">
        <v>0</v>
      </c>
      <c r="GG63" s="14">
        <v>0</v>
      </c>
      <c r="GH63" s="14">
        <v>0</v>
      </c>
      <c r="GI63" s="14">
        <v>0</v>
      </c>
      <c r="GJ63" s="14">
        <v>135639</v>
      </c>
      <c r="GK63" s="13"/>
    </row>
    <row r="64" spans="1:193" x14ac:dyDescent="0.3">
      <c r="A64" s="14">
        <v>135619</v>
      </c>
      <c r="B64" s="14">
        <f>VLOOKUP(A64,'[9]Fluxo por Unidade'!$G:$H,2,0)</f>
        <v>6382</v>
      </c>
      <c r="C64" s="14" t="s">
        <v>220</v>
      </c>
      <c r="D64" s="14" t="s">
        <v>221</v>
      </c>
      <c r="E64" s="15">
        <v>0.1003</v>
      </c>
      <c r="F64" s="14" t="s">
        <v>165</v>
      </c>
      <c r="G64" s="14" t="s">
        <v>166</v>
      </c>
      <c r="H64" s="14" t="str">
        <f>VLOOKUP(B64,Elegibilidade!A:I,9,0)</f>
        <v>Elegível</v>
      </c>
      <c r="I64" s="16">
        <v>78</v>
      </c>
      <c r="J64" s="17">
        <f>SUMIFS(Inadimplência!Q:Q,Inadimplência!A:A,FluxoFuturo!B64)</f>
        <v>0</v>
      </c>
      <c r="K64" s="17">
        <f t="shared" si="13"/>
        <v>241148.91587282199</v>
      </c>
      <c r="L64" s="17">
        <f t="shared" si="5"/>
        <v>241148.91587282199</v>
      </c>
      <c r="M64" s="14" t="s">
        <v>168</v>
      </c>
      <c r="N64" s="17">
        <v>241148.91587282199</v>
      </c>
      <c r="O64" s="17">
        <f t="shared" si="6"/>
        <v>228967.64816181923</v>
      </c>
      <c r="P64" s="17">
        <f>Vendas!$J$2</f>
        <v>886.38148057613409</v>
      </c>
      <c r="Q64" s="116">
        <f>VLOOKUP(B64,Vendas!A:F,6,0)</f>
        <v>360</v>
      </c>
      <c r="R64" s="17">
        <f t="shared" si="7"/>
        <v>319097.33300740825</v>
      </c>
      <c r="S64" s="18">
        <f t="shared" si="8"/>
        <v>0.71754798450948964</v>
      </c>
      <c r="T64" s="17">
        <v>4167.88</v>
      </c>
      <c r="U64" s="17">
        <v>4167.88</v>
      </c>
      <c r="V64" s="17">
        <v>4167.88</v>
      </c>
      <c r="W64" s="17">
        <v>4167.88</v>
      </c>
      <c r="X64" s="17">
        <v>4167.88</v>
      </c>
      <c r="Y64" s="17">
        <v>4167.88</v>
      </c>
      <c r="Z64" s="17">
        <v>4167.88</v>
      </c>
      <c r="AA64" s="17">
        <v>4167.88</v>
      </c>
      <c r="AB64" s="17">
        <v>4167.88</v>
      </c>
      <c r="AC64" s="17">
        <v>4167.88</v>
      </c>
      <c r="AD64" s="17">
        <v>4167.88</v>
      </c>
      <c r="AE64" s="17">
        <v>4167.88</v>
      </c>
      <c r="AF64" s="17">
        <v>4167.88</v>
      </c>
      <c r="AG64" s="17">
        <v>4167.88</v>
      </c>
      <c r="AH64" s="17">
        <v>4167.88</v>
      </c>
      <c r="AI64" s="17">
        <v>4167.88</v>
      </c>
      <c r="AJ64" s="17">
        <v>4167.88</v>
      </c>
      <c r="AK64" s="17">
        <v>4167.88</v>
      </c>
      <c r="AL64" s="17">
        <v>4167.88</v>
      </c>
      <c r="AM64" s="17">
        <v>4167.88</v>
      </c>
      <c r="AN64" s="17">
        <v>4167.88</v>
      </c>
      <c r="AO64" s="17">
        <v>4167.88</v>
      </c>
      <c r="AP64" s="17">
        <v>4167.88</v>
      </c>
      <c r="AQ64" s="17">
        <v>4167.88</v>
      </c>
      <c r="AR64" s="17">
        <v>4167.88</v>
      </c>
      <c r="AS64" s="17">
        <v>4167.88</v>
      </c>
      <c r="AT64" s="17">
        <v>4167.88</v>
      </c>
      <c r="AU64" s="17">
        <v>4167.88</v>
      </c>
      <c r="AV64" s="17">
        <v>4167.88</v>
      </c>
      <c r="AW64" s="17">
        <v>4167.88</v>
      </c>
      <c r="AX64" s="17">
        <v>4167.88</v>
      </c>
      <c r="AY64" s="17">
        <v>4167.88</v>
      </c>
      <c r="AZ64" s="17">
        <v>4167.88</v>
      </c>
      <c r="BA64" s="17">
        <v>4167.88</v>
      </c>
      <c r="BB64" s="17">
        <v>4167.88</v>
      </c>
      <c r="BC64" s="17">
        <v>4167.88</v>
      </c>
      <c r="BD64" s="17">
        <v>4167.88</v>
      </c>
      <c r="BE64" s="17">
        <v>4167.88</v>
      </c>
      <c r="BF64" s="17">
        <v>4167.88</v>
      </c>
      <c r="BG64" s="17">
        <v>4167.88</v>
      </c>
      <c r="BH64" s="17">
        <v>4167.88</v>
      </c>
      <c r="BI64" s="17">
        <v>4167.88</v>
      </c>
      <c r="BJ64" s="17">
        <v>4167.88</v>
      </c>
      <c r="BK64" s="17">
        <v>4167.88</v>
      </c>
      <c r="BL64" s="17">
        <v>4167.88</v>
      </c>
      <c r="BM64" s="17">
        <v>4167.88</v>
      </c>
      <c r="BN64" s="17">
        <v>4167.88</v>
      </c>
      <c r="BO64" s="17">
        <v>4167.88</v>
      </c>
      <c r="BP64" s="17">
        <v>4167.88</v>
      </c>
      <c r="BQ64" s="17">
        <v>4167.88</v>
      </c>
      <c r="BR64" s="17">
        <v>4167.88</v>
      </c>
      <c r="BS64" s="17">
        <v>4167.88</v>
      </c>
      <c r="BT64" s="17">
        <v>4167.88</v>
      </c>
      <c r="BU64" s="17">
        <v>4167.88</v>
      </c>
      <c r="BV64" s="17">
        <v>4167.88</v>
      </c>
      <c r="BW64" s="17">
        <v>4167.88</v>
      </c>
      <c r="BX64" s="17">
        <v>4167.88</v>
      </c>
      <c r="BY64" s="17">
        <v>4167.88</v>
      </c>
      <c r="BZ64" s="17">
        <v>4167.88</v>
      </c>
      <c r="CA64" s="17">
        <v>4167.88</v>
      </c>
      <c r="CB64" s="17">
        <v>4167.88</v>
      </c>
      <c r="CC64" s="17">
        <v>4167.88</v>
      </c>
      <c r="CD64" s="17">
        <v>4167.88</v>
      </c>
      <c r="CE64" s="17">
        <v>4167.88</v>
      </c>
      <c r="CF64" s="17">
        <v>4167.88</v>
      </c>
      <c r="CG64" s="17">
        <v>4167.88</v>
      </c>
      <c r="CH64" s="17">
        <v>4167.88</v>
      </c>
      <c r="CI64" s="17">
        <v>4167.88</v>
      </c>
      <c r="CJ64" s="17">
        <v>4167.88</v>
      </c>
      <c r="CK64" s="17">
        <v>4167.88</v>
      </c>
      <c r="CL64" s="17">
        <v>4167.88</v>
      </c>
      <c r="CM64" s="17">
        <v>4167.88</v>
      </c>
      <c r="CN64" s="17">
        <v>4167.88</v>
      </c>
      <c r="CO64" s="17">
        <v>4167.88</v>
      </c>
      <c r="CP64" s="17">
        <v>4167.88</v>
      </c>
      <c r="CQ64" s="17">
        <v>4167.88</v>
      </c>
      <c r="CR64" s="17">
        <v>4167.88</v>
      </c>
      <c r="CS64" s="17">
        <v>4167.88</v>
      </c>
      <c r="CT64" s="14">
        <v>0</v>
      </c>
      <c r="CU64" s="14">
        <v>0</v>
      </c>
      <c r="CV64" s="14">
        <v>0</v>
      </c>
      <c r="CW64" s="14">
        <v>0</v>
      </c>
      <c r="CX64" s="14">
        <v>0</v>
      </c>
      <c r="CY64" s="14">
        <v>0</v>
      </c>
      <c r="CZ64" s="14">
        <v>0</v>
      </c>
      <c r="DA64" s="14">
        <v>0</v>
      </c>
      <c r="DB64" s="14">
        <v>0</v>
      </c>
      <c r="DC64" s="14">
        <v>0</v>
      </c>
      <c r="DD64" s="14">
        <v>0</v>
      </c>
      <c r="DE64" s="14">
        <v>0</v>
      </c>
      <c r="DF64" s="14">
        <v>0</v>
      </c>
      <c r="DG64" s="14">
        <v>0</v>
      </c>
      <c r="DH64" s="14">
        <v>0</v>
      </c>
      <c r="DI64" s="14">
        <v>0</v>
      </c>
      <c r="DJ64" s="14">
        <v>0</v>
      </c>
      <c r="DK64" s="14">
        <v>0</v>
      </c>
      <c r="DL64" s="14">
        <v>0</v>
      </c>
      <c r="DM64" s="14">
        <v>0</v>
      </c>
      <c r="DN64" s="14">
        <v>0</v>
      </c>
      <c r="DO64" s="14">
        <v>0</v>
      </c>
      <c r="DP64" s="14">
        <v>0</v>
      </c>
      <c r="DQ64" s="14">
        <v>0</v>
      </c>
      <c r="DR64" s="14">
        <v>0</v>
      </c>
      <c r="DS64" s="14">
        <v>0</v>
      </c>
      <c r="DT64" s="14">
        <v>0</v>
      </c>
      <c r="DU64" s="14">
        <v>0</v>
      </c>
      <c r="DV64" s="14">
        <v>0</v>
      </c>
      <c r="DW64" s="14">
        <v>0</v>
      </c>
      <c r="DX64" s="14">
        <v>0</v>
      </c>
      <c r="DY64" s="14">
        <v>0</v>
      </c>
      <c r="DZ64" s="14">
        <v>0</v>
      </c>
      <c r="EA64" s="14">
        <v>0</v>
      </c>
      <c r="EB64" s="14">
        <v>0</v>
      </c>
      <c r="EC64" s="14">
        <v>0</v>
      </c>
      <c r="ED64" s="14">
        <v>0</v>
      </c>
      <c r="EE64" s="14">
        <v>0</v>
      </c>
      <c r="EF64" s="14">
        <v>0</v>
      </c>
      <c r="EG64" s="14">
        <v>0</v>
      </c>
      <c r="EH64" s="14">
        <v>0</v>
      </c>
      <c r="EI64" s="14">
        <v>0</v>
      </c>
      <c r="EJ64" s="14">
        <v>0</v>
      </c>
      <c r="EK64" s="14">
        <v>0</v>
      </c>
      <c r="EL64" s="14">
        <v>0</v>
      </c>
      <c r="EM64" s="14">
        <v>0</v>
      </c>
      <c r="EN64" s="14">
        <v>0</v>
      </c>
      <c r="EO64" s="14">
        <v>0</v>
      </c>
      <c r="EP64" s="14">
        <v>0</v>
      </c>
      <c r="EQ64" s="14">
        <v>0</v>
      </c>
      <c r="ER64" s="14">
        <v>0</v>
      </c>
      <c r="ES64" s="14">
        <v>0</v>
      </c>
      <c r="ET64" s="14">
        <v>0</v>
      </c>
      <c r="EU64" s="14">
        <v>0</v>
      </c>
      <c r="EV64" s="14">
        <v>0</v>
      </c>
      <c r="EW64" s="14">
        <v>0</v>
      </c>
      <c r="EX64" s="14">
        <v>0</v>
      </c>
      <c r="EY64" s="14">
        <v>0</v>
      </c>
      <c r="EZ64" s="14">
        <v>0</v>
      </c>
      <c r="FA64" s="14">
        <v>0</v>
      </c>
      <c r="FB64" s="14">
        <v>0</v>
      </c>
      <c r="FC64" s="14">
        <v>0</v>
      </c>
      <c r="FD64" s="14">
        <v>0</v>
      </c>
      <c r="FE64" s="14">
        <v>0</v>
      </c>
      <c r="FF64" s="14">
        <v>0</v>
      </c>
      <c r="FG64" s="14">
        <v>0</v>
      </c>
      <c r="FH64" s="14">
        <v>0</v>
      </c>
      <c r="FI64" s="14">
        <v>0</v>
      </c>
      <c r="FJ64" s="14">
        <v>0</v>
      </c>
      <c r="FK64" s="14">
        <v>0</v>
      </c>
      <c r="FL64" s="14">
        <v>0</v>
      </c>
      <c r="FM64" s="14">
        <v>0</v>
      </c>
      <c r="FN64" s="14">
        <v>0</v>
      </c>
      <c r="FO64" s="14">
        <v>0</v>
      </c>
      <c r="FP64" s="14">
        <v>0</v>
      </c>
      <c r="FQ64" s="14">
        <v>0</v>
      </c>
      <c r="FR64" s="14">
        <v>0</v>
      </c>
      <c r="FS64" s="14">
        <v>0</v>
      </c>
      <c r="FT64" s="14">
        <v>0</v>
      </c>
      <c r="FU64" s="14">
        <v>0</v>
      </c>
      <c r="FV64" s="14">
        <v>0</v>
      </c>
      <c r="FW64" s="14">
        <v>0</v>
      </c>
      <c r="FX64" s="14">
        <v>0</v>
      </c>
      <c r="FY64" s="14">
        <v>0</v>
      </c>
      <c r="FZ64" s="14">
        <v>0</v>
      </c>
      <c r="GA64" s="14">
        <v>0</v>
      </c>
      <c r="GB64" s="14">
        <v>0</v>
      </c>
      <c r="GC64" s="14">
        <v>0</v>
      </c>
      <c r="GD64" s="14">
        <v>0</v>
      </c>
      <c r="GE64" s="14">
        <v>0</v>
      </c>
      <c r="GF64" s="14">
        <v>0</v>
      </c>
      <c r="GG64" s="14">
        <v>0</v>
      </c>
      <c r="GH64" s="14">
        <v>0</v>
      </c>
      <c r="GI64" s="14">
        <v>0</v>
      </c>
      <c r="GJ64" s="14">
        <v>135619</v>
      </c>
      <c r="GK64" s="13"/>
    </row>
    <row r="65" spans="1:193" x14ac:dyDescent="0.3">
      <c r="A65" s="14">
        <v>135664</v>
      </c>
      <c r="B65" s="14">
        <f>VLOOKUP(A65,'[9]Fluxo por Unidade'!$G:$H,2,0)</f>
        <v>6435</v>
      </c>
      <c r="C65" s="14" t="s">
        <v>275</v>
      </c>
      <c r="D65" s="14" t="s">
        <v>276</v>
      </c>
      <c r="E65" s="15">
        <v>0</v>
      </c>
      <c r="F65" s="14" t="s">
        <v>165</v>
      </c>
      <c r="G65" s="14" t="s">
        <v>166</v>
      </c>
      <c r="H65" s="14" t="str">
        <f>VLOOKUP(B65,Elegibilidade!A:I,9,0)</f>
        <v>Elegível</v>
      </c>
      <c r="I65" s="16">
        <v>27</v>
      </c>
      <c r="J65" s="17">
        <f>SUMIFS(Inadimplência!Q:Q,Inadimplência!A:A,FluxoFuturo!B65)</f>
        <v>0</v>
      </c>
      <c r="K65" s="17">
        <f t="shared" ref="K65:K86" si="14">SUM(T65:GI65)</f>
        <v>240607.30000000008</v>
      </c>
      <c r="L65" s="17">
        <f t="shared" si="5"/>
        <v>240607.30000000008</v>
      </c>
      <c r="M65" s="14" t="s">
        <v>168</v>
      </c>
      <c r="N65" s="17">
        <v>240607.30000000008</v>
      </c>
      <c r="O65" s="17">
        <f t="shared" si="6"/>
        <v>211379.11924701638</v>
      </c>
      <c r="P65" s="17">
        <f>Vendas!$J$2</f>
        <v>886.38148057613409</v>
      </c>
      <c r="Q65" s="116">
        <f>VLOOKUP(B65,Vendas!A:F,6,0)</f>
        <v>365.94</v>
      </c>
      <c r="R65" s="17">
        <f t="shared" si="7"/>
        <v>324362.43900203053</v>
      </c>
      <c r="S65" s="18">
        <f t="shared" si="8"/>
        <v>0.65167569924979241</v>
      </c>
      <c r="T65" s="17">
        <v>8911.3799999999992</v>
      </c>
      <c r="U65" s="17">
        <v>8911.3799999999992</v>
      </c>
      <c r="V65" s="17">
        <v>8911.3799999999992</v>
      </c>
      <c r="W65" s="17">
        <v>8911.3799999999992</v>
      </c>
      <c r="X65" s="17">
        <v>8911.3799999999992</v>
      </c>
      <c r="Y65" s="17">
        <v>8911.3799999999992</v>
      </c>
      <c r="Z65" s="17">
        <v>8911.3799999999992</v>
      </c>
      <c r="AA65" s="17">
        <v>8911.3799999999992</v>
      </c>
      <c r="AB65" s="17">
        <v>8911.3799999999992</v>
      </c>
      <c r="AC65" s="17">
        <v>8911.3799999999992</v>
      </c>
      <c r="AD65" s="17">
        <v>8911.3799999999992</v>
      </c>
      <c r="AE65" s="17">
        <v>8911.3799999999992</v>
      </c>
      <c r="AF65" s="17">
        <v>8911.3799999999992</v>
      </c>
      <c r="AG65" s="17">
        <v>8911.3799999999992</v>
      </c>
      <c r="AH65" s="17">
        <v>8911.3799999999992</v>
      </c>
      <c r="AI65" s="17">
        <v>8911.3799999999992</v>
      </c>
      <c r="AJ65" s="17">
        <v>8911.3799999999992</v>
      </c>
      <c r="AK65" s="17">
        <v>8911.3799999999992</v>
      </c>
      <c r="AL65" s="17">
        <v>8911.3799999999992</v>
      </c>
      <c r="AM65" s="17">
        <v>8911.3799999999992</v>
      </c>
      <c r="AN65" s="17">
        <v>8911.3799999999992</v>
      </c>
      <c r="AO65" s="17">
        <v>8911.3799999999992</v>
      </c>
      <c r="AP65" s="17">
        <v>8911.3799999999992</v>
      </c>
      <c r="AQ65" s="17">
        <v>8911.3799999999992</v>
      </c>
      <c r="AR65" s="17">
        <v>8911.3799999999992</v>
      </c>
      <c r="AS65" s="17">
        <v>8911.3799999999992</v>
      </c>
      <c r="AT65" s="17">
        <v>8911.42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  <c r="CB65" s="14">
        <v>0</v>
      </c>
      <c r="CC65" s="14">
        <v>0</v>
      </c>
      <c r="CD65" s="14">
        <v>0</v>
      </c>
      <c r="CE65" s="14">
        <v>0</v>
      </c>
      <c r="CF65" s="14">
        <v>0</v>
      </c>
      <c r="CG65" s="14">
        <v>0</v>
      </c>
      <c r="CH65" s="14">
        <v>0</v>
      </c>
      <c r="CI65" s="14">
        <v>0</v>
      </c>
      <c r="CJ65" s="14">
        <v>0</v>
      </c>
      <c r="CK65" s="14">
        <v>0</v>
      </c>
      <c r="CL65" s="14">
        <v>0</v>
      </c>
      <c r="CM65" s="14">
        <v>0</v>
      </c>
      <c r="CN65" s="14">
        <v>0</v>
      </c>
      <c r="CO65" s="14">
        <v>0</v>
      </c>
      <c r="CP65" s="14">
        <v>0</v>
      </c>
      <c r="CQ65" s="14">
        <v>0</v>
      </c>
      <c r="CR65" s="14">
        <v>0</v>
      </c>
      <c r="CS65" s="14">
        <v>0</v>
      </c>
      <c r="CT65" s="14">
        <v>0</v>
      </c>
      <c r="CU65" s="14">
        <v>0</v>
      </c>
      <c r="CV65" s="14">
        <v>0</v>
      </c>
      <c r="CW65" s="14">
        <v>0</v>
      </c>
      <c r="CX65" s="14">
        <v>0</v>
      </c>
      <c r="CY65" s="14">
        <v>0</v>
      </c>
      <c r="CZ65" s="14">
        <v>0</v>
      </c>
      <c r="DA65" s="14">
        <v>0</v>
      </c>
      <c r="DB65" s="14">
        <v>0</v>
      </c>
      <c r="DC65" s="14">
        <v>0</v>
      </c>
      <c r="DD65" s="14">
        <v>0</v>
      </c>
      <c r="DE65" s="14">
        <v>0</v>
      </c>
      <c r="DF65" s="14">
        <v>0</v>
      </c>
      <c r="DG65" s="14">
        <v>0</v>
      </c>
      <c r="DH65" s="14">
        <v>0</v>
      </c>
      <c r="DI65" s="14">
        <v>0</v>
      </c>
      <c r="DJ65" s="14">
        <v>0</v>
      </c>
      <c r="DK65" s="14">
        <v>0</v>
      </c>
      <c r="DL65" s="14">
        <v>0</v>
      </c>
      <c r="DM65" s="14">
        <v>0</v>
      </c>
      <c r="DN65" s="14">
        <v>0</v>
      </c>
      <c r="DO65" s="14">
        <v>0</v>
      </c>
      <c r="DP65" s="14">
        <v>0</v>
      </c>
      <c r="DQ65" s="14">
        <v>0</v>
      </c>
      <c r="DR65" s="14">
        <v>0</v>
      </c>
      <c r="DS65" s="14">
        <v>0</v>
      </c>
      <c r="DT65" s="14">
        <v>0</v>
      </c>
      <c r="DU65" s="14">
        <v>0</v>
      </c>
      <c r="DV65" s="14">
        <v>0</v>
      </c>
      <c r="DW65" s="14">
        <v>0</v>
      </c>
      <c r="DX65" s="14">
        <v>0</v>
      </c>
      <c r="DY65" s="14">
        <v>0</v>
      </c>
      <c r="DZ65" s="14">
        <v>0</v>
      </c>
      <c r="EA65" s="14">
        <v>0</v>
      </c>
      <c r="EB65" s="14">
        <v>0</v>
      </c>
      <c r="EC65" s="14">
        <v>0</v>
      </c>
      <c r="ED65" s="14">
        <v>0</v>
      </c>
      <c r="EE65" s="14">
        <v>0</v>
      </c>
      <c r="EF65" s="14">
        <v>0</v>
      </c>
      <c r="EG65" s="14">
        <v>0</v>
      </c>
      <c r="EH65" s="14">
        <v>0</v>
      </c>
      <c r="EI65" s="14">
        <v>0</v>
      </c>
      <c r="EJ65" s="14">
        <v>0</v>
      </c>
      <c r="EK65" s="14">
        <v>0</v>
      </c>
      <c r="EL65" s="14">
        <v>0</v>
      </c>
      <c r="EM65" s="14">
        <v>0</v>
      </c>
      <c r="EN65" s="14">
        <v>0</v>
      </c>
      <c r="EO65" s="14">
        <v>0</v>
      </c>
      <c r="EP65" s="14">
        <v>0</v>
      </c>
      <c r="EQ65" s="14">
        <v>0</v>
      </c>
      <c r="ER65" s="14">
        <v>0</v>
      </c>
      <c r="ES65" s="14">
        <v>0</v>
      </c>
      <c r="ET65" s="14">
        <v>0</v>
      </c>
      <c r="EU65" s="14">
        <v>0</v>
      </c>
      <c r="EV65" s="14">
        <v>0</v>
      </c>
      <c r="EW65" s="14">
        <v>0</v>
      </c>
      <c r="EX65" s="14">
        <v>0</v>
      </c>
      <c r="EY65" s="14">
        <v>0</v>
      </c>
      <c r="EZ65" s="14">
        <v>0</v>
      </c>
      <c r="FA65" s="14">
        <v>0</v>
      </c>
      <c r="FB65" s="14">
        <v>0</v>
      </c>
      <c r="FC65" s="14">
        <v>0</v>
      </c>
      <c r="FD65" s="14">
        <v>0</v>
      </c>
      <c r="FE65" s="14">
        <v>0</v>
      </c>
      <c r="FF65" s="14">
        <v>0</v>
      </c>
      <c r="FG65" s="14">
        <v>0</v>
      </c>
      <c r="FH65" s="14">
        <v>0</v>
      </c>
      <c r="FI65" s="14">
        <v>0</v>
      </c>
      <c r="FJ65" s="14">
        <v>0</v>
      </c>
      <c r="FK65" s="14">
        <v>0</v>
      </c>
      <c r="FL65" s="14">
        <v>0</v>
      </c>
      <c r="FM65" s="14">
        <v>0</v>
      </c>
      <c r="FN65" s="14">
        <v>0</v>
      </c>
      <c r="FO65" s="14">
        <v>0</v>
      </c>
      <c r="FP65" s="14">
        <v>0</v>
      </c>
      <c r="FQ65" s="14">
        <v>0</v>
      </c>
      <c r="FR65" s="14">
        <v>0</v>
      </c>
      <c r="FS65" s="14">
        <v>0</v>
      </c>
      <c r="FT65" s="14">
        <v>0</v>
      </c>
      <c r="FU65" s="14">
        <v>0</v>
      </c>
      <c r="FV65" s="14">
        <v>0</v>
      </c>
      <c r="FW65" s="14">
        <v>0</v>
      </c>
      <c r="FX65" s="14">
        <v>0</v>
      </c>
      <c r="FY65" s="14">
        <v>0</v>
      </c>
      <c r="FZ65" s="14">
        <v>0</v>
      </c>
      <c r="GA65" s="14">
        <v>0</v>
      </c>
      <c r="GB65" s="14">
        <v>0</v>
      </c>
      <c r="GC65" s="14">
        <v>0</v>
      </c>
      <c r="GD65" s="14">
        <v>0</v>
      </c>
      <c r="GE65" s="14">
        <v>0</v>
      </c>
      <c r="GF65" s="14">
        <v>0</v>
      </c>
      <c r="GG65" s="14">
        <v>0</v>
      </c>
      <c r="GH65" s="14">
        <v>0</v>
      </c>
      <c r="GI65" s="14">
        <v>0</v>
      </c>
      <c r="GJ65" s="14">
        <v>135664</v>
      </c>
      <c r="GK65" s="13"/>
    </row>
    <row r="66" spans="1:193" x14ac:dyDescent="0.3">
      <c r="A66" s="14">
        <v>135676</v>
      </c>
      <c r="B66" s="14">
        <f>VLOOKUP(A66,'[9]Fluxo por Unidade'!$G:$H,2,0)</f>
        <v>6425</v>
      </c>
      <c r="C66" s="14" t="s">
        <v>266</v>
      </c>
      <c r="D66" s="14" t="s">
        <v>267</v>
      </c>
      <c r="E66" s="15">
        <v>0</v>
      </c>
      <c r="F66" s="14" t="s">
        <v>165</v>
      </c>
      <c r="G66" s="14" t="s">
        <v>166</v>
      </c>
      <c r="H66" s="14" t="str">
        <f>VLOOKUP(B66,Elegibilidade!A:I,9,0)</f>
        <v>Elegível</v>
      </c>
      <c r="I66" s="16">
        <v>25</v>
      </c>
      <c r="J66" s="17">
        <f>SUMIFS(Inadimplência!Q:Q,Inadimplência!A:A,FluxoFuturo!B66)</f>
        <v>0</v>
      </c>
      <c r="K66" s="17">
        <f t="shared" si="14"/>
        <v>220352.85999999996</v>
      </c>
      <c r="L66" s="17">
        <f t="shared" si="5"/>
        <v>220352.85999999996</v>
      </c>
      <c r="M66" s="14" t="s">
        <v>168</v>
      </c>
      <c r="N66" s="17">
        <v>220352.85999999996</v>
      </c>
      <c r="O66" s="17">
        <f t="shared" si="6"/>
        <v>195346.58992401641</v>
      </c>
      <c r="P66" s="17">
        <f>Vendas!$J$2</f>
        <v>886.38148057613409</v>
      </c>
      <c r="Q66" s="116">
        <f>VLOOKUP(B66,Vendas!A:F,6,0)</f>
        <v>360</v>
      </c>
      <c r="R66" s="17">
        <f t="shared" si="7"/>
        <v>319097.33300740825</v>
      </c>
      <c r="S66" s="18">
        <f t="shared" si="8"/>
        <v>0.61218496589403082</v>
      </c>
      <c r="T66" s="17">
        <v>8814.1200000000008</v>
      </c>
      <c r="U66" s="17">
        <v>8814.1200000000008</v>
      </c>
      <c r="V66" s="17">
        <v>8814.1200000000008</v>
      </c>
      <c r="W66" s="17">
        <v>8814.1200000000008</v>
      </c>
      <c r="X66" s="17">
        <v>8814.1200000000008</v>
      </c>
      <c r="Y66" s="17">
        <v>8814.1200000000008</v>
      </c>
      <c r="Z66" s="17">
        <v>8814.1200000000008</v>
      </c>
      <c r="AA66" s="17">
        <v>8814.1200000000008</v>
      </c>
      <c r="AB66" s="17">
        <v>8814.1200000000008</v>
      </c>
      <c r="AC66" s="17">
        <v>8814.1200000000008</v>
      </c>
      <c r="AD66" s="17">
        <v>8814.1200000000008</v>
      </c>
      <c r="AE66" s="17">
        <v>8814.1200000000008</v>
      </c>
      <c r="AF66" s="17">
        <v>8814.1200000000008</v>
      </c>
      <c r="AG66" s="17">
        <v>8814.1200000000008</v>
      </c>
      <c r="AH66" s="17">
        <v>8814.1200000000008</v>
      </c>
      <c r="AI66" s="17">
        <v>8814.1200000000008</v>
      </c>
      <c r="AJ66" s="17">
        <v>8814.1200000000008</v>
      </c>
      <c r="AK66" s="17">
        <v>8814.1200000000008</v>
      </c>
      <c r="AL66" s="17">
        <v>8814.1200000000008</v>
      </c>
      <c r="AM66" s="17">
        <v>8814.1200000000008</v>
      </c>
      <c r="AN66" s="17">
        <v>8814.1200000000008</v>
      </c>
      <c r="AO66" s="17">
        <v>8814.1200000000008</v>
      </c>
      <c r="AP66" s="17">
        <v>8814.1200000000008</v>
      </c>
      <c r="AQ66" s="17">
        <v>8814.1200000000008</v>
      </c>
      <c r="AR66" s="17">
        <v>8813.98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14">
        <v>0</v>
      </c>
      <c r="BR66" s="14">
        <v>0</v>
      </c>
      <c r="BS66" s="14">
        <v>0</v>
      </c>
      <c r="BT66" s="14">
        <v>0</v>
      </c>
      <c r="BU66" s="14">
        <v>0</v>
      </c>
      <c r="BV66" s="14">
        <v>0</v>
      </c>
      <c r="BW66" s="14">
        <v>0</v>
      </c>
      <c r="BX66" s="14">
        <v>0</v>
      </c>
      <c r="BY66" s="14">
        <v>0</v>
      </c>
      <c r="BZ66" s="14">
        <v>0</v>
      </c>
      <c r="CA66" s="14">
        <v>0</v>
      </c>
      <c r="CB66" s="14">
        <v>0</v>
      </c>
      <c r="CC66" s="14">
        <v>0</v>
      </c>
      <c r="CD66" s="14">
        <v>0</v>
      </c>
      <c r="CE66" s="14">
        <v>0</v>
      </c>
      <c r="CF66" s="14">
        <v>0</v>
      </c>
      <c r="CG66" s="14">
        <v>0</v>
      </c>
      <c r="CH66" s="14">
        <v>0</v>
      </c>
      <c r="CI66" s="14">
        <v>0</v>
      </c>
      <c r="CJ66" s="14">
        <v>0</v>
      </c>
      <c r="CK66" s="14">
        <v>0</v>
      </c>
      <c r="CL66" s="14">
        <v>0</v>
      </c>
      <c r="CM66" s="14">
        <v>0</v>
      </c>
      <c r="CN66" s="14">
        <v>0</v>
      </c>
      <c r="CO66" s="14">
        <v>0</v>
      </c>
      <c r="CP66" s="14">
        <v>0</v>
      </c>
      <c r="CQ66" s="14">
        <v>0</v>
      </c>
      <c r="CR66" s="14">
        <v>0</v>
      </c>
      <c r="CS66" s="14">
        <v>0</v>
      </c>
      <c r="CT66" s="14">
        <v>0</v>
      </c>
      <c r="CU66" s="14">
        <v>0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4">
        <v>0</v>
      </c>
      <c r="DF66" s="14">
        <v>0</v>
      </c>
      <c r="DG66" s="14">
        <v>0</v>
      </c>
      <c r="DH66" s="14">
        <v>0</v>
      </c>
      <c r="DI66" s="14">
        <v>0</v>
      </c>
      <c r="DJ66" s="14">
        <v>0</v>
      </c>
      <c r="DK66" s="14">
        <v>0</v>
      </c>
      <c r="DL66" s="14">
        <v>0</v>
      </c>
      <c r="DM66" s="14">
        <v>0</v>
      </c>
      <c r="DN66" s="14">
        <v>0</v>
      </c>
      <c r="DO66" s="14">
        <v>0</v>
      </c>
      <c r="DP66" s="14">
        <v>0</v>
      </c>
      <c r="DQ66" s="14">
        <v>0</v>
      </c>
      <c r="DR66" s="14">
        <v>0</v>
      </c>
      <c r="DS66" s="14">
        <v>0</v>
      </c>
      <c r="DT66" s="14">
        <v>0</v>
      </c>
      <c r="DU66" s="14">
        <v>0</v>
      </c>
      <c r="DV66" s="14">
        <v>0</v>
      </c>
      <c r="DW66" s="14">
        <v>0</v>
      </c>
      <c r="DX66" s="14">
        <v>0</v>
      </c>
      <c r="DY66" s="14">
        <v>0</v>
      </c>
      <c r="DZ66" s="14">
        <v>0</v>
      </c>
      <c r="EA66" s="14">
        <v>0</v>
      </c>
      <c r="EB66" s="14">
        <v>0</v>
      </c>
      <c r="EC66" s="14">
        <v>0</v>
      </c>
      <c r="ED66" s="14">
        <v>0</v>
      </c>
      <c r="EE66" s="14">
        <v>0</v>
      </c>
      <c r="EF66" s="14">
        <v>0</v>
      </c>
      <c r="EG66" s="14">
        <v>0</v>
      </c>
      <c r="EH66" s="14">
        <v>0</v>
      </c>
      <c r="EI66" s="14">
        <v>0</v>
      </c>
      <c r="EJ66" s="14">
        <v>0</v>
      </c>
      <c r="EK66" s="14">
        <v>0</v>
      </c>
      <c r="EL66" s="14">
        <v>0</v>
      </c>
      <c r="EM66" s="14">
        <v>0</v>
      </c>
      <c r="EN66" s="14">
        <v>0</v>
      </c>
      <c r="EO66" s="14">
        <v>0</v>
      </c>
      <c r="EP66" s="14">
        <v>0</v>
      </c>
      <c r="EQ66" s="14">
        <v>0</v>
      </c>
      <c r="ER66" s="14">
        <v>0</v>
      </c>
      <c r="ES66" s="14">
        <v>0</v>
      </c>
      <c r="ET66" s="14">
        <v>0</v>
      </c>
      <c r="EU66" s="14">
        <v>0</v>
      </c>
      <c r="EV66" s="14">
        <v>0</v>
      </c>
      <c r="EW66" s="14">
        <v>0</v>
      </c>
      <c r="EX66" s="14">
        <v>0</v>
      </c>
      <c r="EY66" s="14">
        <v>0</v>
      </c>
      <c r="EZ66" s="14">
        <v>0</v>
      </c>
      <c r="FA66" s="14">
        <v>0</v>
      </c>
      <c r="FB66" s="14">
        <v>0</v>
      </c>
      <c r="FC66" s="14">
        <v>0</v>
      </c>
      <c r="FD66" s="14">
        <v>0</v>
      </c>
      <c r="FE66" s="14">
        <v>0</v>
      </c>
      <c r="FF66" s="14">
        <v>0</v>
      </c>
      <c r="FG66" s="14">
        <v>0</v>
      </c>
      <c r="FH66" s="14">
        <v>0</v>
      </c>
      <c r="FI66" s="14">
        <v>0</v>
      </c>
      <c r="FJ66" s="14">
        <v>0</v>
      </c>
      <c r="FK66" s="14">
        <v>0</v>
      </c>
      <c r="FL66" s="14">
        <v>0</v>
      </c>
      <c r="FM66" s="14">
        <v>0</v>
      </c>
      <c r="FN66" s="14">
        <v>0</v>
      </c>
      <c r="FO66" s="14">
        <v>0</v>
      </c>
      <c r="FP66" s="14">
        <v>0</v>
      </c>
      <c r="FQ66" s="14">
        <v>0</v>
      </c>
      <c r="FR66" s="14">
        <v>0</v>
      </c>
      <c r="FS66" s="14">
        <v>0</v>
      </c>
      <c r="FT66" s="14">
        <v>0</v>
      </c>
      <c r="FU66" s="14">
        <v>0</v>
      </c>
      <c r="FV66" s="14">
        <v>0</v>
      </c>
      <c r="FW66" s="14">
        <v>0</v>
      </c>
      <c r="FX66" s="14">
        <v>0</v>
      </c>
      <c r="FY66" s="14">
        <v>0</v>
      </c>
      <c r="FZ66" s="14">
        <v>0</v>
      </c>
      <c r="GA66" s="14">
        <v>0</v>
      </c>
      <c r="GB66" s="14">
        <v>0</v>
      </c>
      <c r="GC66" s="14">
        <v>0</v>
      </c>
      <c r="GD66" s="14">
        <v>0</v>
      </c>
      <c r="GE66" s="14">
        <v>0</v>
      </c>
      <c r="GF66" s="14">
        <v>0</v>
      </c>
      <c r="GG66" s="14">
        <v>0</v>
      </c>
      <c r="GH66" s="14">
        <v>0</v>
      </c>
      <c r="GI66" s="14">
        <v>0</v>
      </c>
      <c r="GJ66" s="14">
        <v>135676</v>
      </c>
      <c r="GK66" s="13"/>
    </row>
    <row r="67" spans="1:193" x14ac:dyDescent="0.3">
      <c r="A67" s="14">
        <v>135668</v>
      </c>
      <c r="B67" s="14">
        <f>VLOOKUP(A67,'[9]Fluxo por Unidade'!$G:$H,2,0)</f>
        <v>6378</v>
      </c>
      <c r="C67" s="14" t="s">
        <v>213</v>
      </c>
      <c r="D67" s="14" t="s">
        <v>214</v>
      </c>
      <c r="E67" s="15">
        <v>0</v>
      </c>
      <c r="F67" s="14" t="s">
        <v>165</v>
      </c>
      <c r="G67" s="14" t="s">
        <v>166</v>
      </c>
      <c r="H67" s="14" t="str">
        <f>VLOOKUP(B67,Elegibilidade!A:I,9,0)</f>
        <v>Elegível</v>
      </c>
      <c r="I67" s="16">
        <v>24</v>
      </c>
      <c r="J67" s="17">
        <f>SUMIFS(Inadimplência!Q:Q,Inadimplência!A:A,FluxoFuturo!B67)</f>
        <v>0</v>
      </c>
      <c r="K67" s="17">
        <f t="shared" si="14"/>
        <v>213294.33999999997</v>
      </c>
      <c r="L67" s="17">
        <f t="shared" ref="L67:L93" si="15">J67+K67</f>
        <v>213294.33999999997</v>
      </c>
      <c r="M67" s="14" t="s">
        <v>168</v>
      </c>
      <c r="N67" s="17">
        <v>213294.33999999997</v>
      </c>
      <c r="O67" s="17">
        <f t="shared" ref="O67:O93" si="16">NPV((1+12%)^(1/12)-1,T67:FY67)</f>
        <v>189949.52479899247</v>
      </c>
      <c r="P67" s="17">
        <f>Vendas!$J$2</f>
        <v>886.38148057613409</v>
      </c>
      <c r="Q67" s="116">
        <f>VLOOKUP(B67,Vendas!A:F,6,0)</f>
        <v>360</v>
      </c>
      <c r="R67" s="17">
        <f t="shared" ref="R67:R93" si="17">P67*Q67</f>
        <v>319097.33300740825</v>
      </c>
      <c r="S67" s="18">
        <f t="shared" ref="S67:S93" si="18">O67/R67</f>
        <v>0.59527142708705294</v>
      </c>
      <c r="T67" s="17">
        <v>8887.27</v>
      </c>
      <c r="U67" s="17">
        <v>8887.27</v>
      </c>
      <c r="V67" s="17">
        <v>8887.27</v>
      </c>
      <c r="W67" s="17">
        <v>8887.27</v>
      </c>
      <c r="X67" s="17">
        <v>8887.27</v>
      </c>
      <c r="Y67" s="17">
        <v>8887.27</v>
      </c>
      <c r="Z67" s="17">
        <v>8887.27</v>
      </c>
      <c r="AA67" s="17">
        <v>8887.27</v>
      </c>
      <c r="AB67" s="17">
        <v>8887.27</v>
      </c>
      <c r="AC67" s="17">
        <v>8887.27</v>
      </c>
      <c r="AD67" s="17">
        <v>8887.27</v>
      </c>
      <c r="AE67" s="17">
        <v>8887.27</v>
      </c>
      <c r="AF67" s="17">
        <v>8887.27</v>
      </c>
      <c r="AG67" s="17">
        <v>8887.27</v>
      </c>
      <c r="AH67" s="17">
        <v>8887.27</v>
      </c>
      <c r="AI67" s="17">
        <v>8887.27</v>
      </c>
      <c r="AJ67" s="17">
        <v>8887.27</v>
      </c>
      <c r="AK67" s="17">
        <v>8887.27</v>
      </c>
      <c r="AL67" s="17">
        <v>8887.27</v>
      </c>
      <c r="AM67" s="17">
        <v>8887.27</v>
      </c>
      <c r="AN67" s="17">
        <v>8887.27</v>
      </c>
      <c r="AO67" s="17">
        <v>8887.27</v>
      </c>
      <c r="AP67" s="17">
        <v>8887.27</v>
      </c>
      <c r="AQ67" s="17">
        <v>8887.1299999999992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14">
        <v>0</v>
      </c>
      <c r="BR67" s="14">
        <v>0</v>
      </c>
      <c r="BS67" s="14">
        <v>0</v>
      </c>
      <c r="BT67" s="14">
        <v>0</v>
      </c>
      <c r="BU67" s="14">
        <v>0</v>
      </c>
      <c r="BV67" s="14">
        <v>0</v>
      </c>
      <c r="BW67" s="14">
        <v>0</v>
      </c>
      <c r="BX67" s="14">
        <v>0</v>
      </c>
      <c r="BY67" s="14">
        <v>0</v>
      </c>
      <c r="BZ67" s="14">
        <v>0</v>
      </c>
      <c r="CA67" s="14">
        <v>0</v>
      </c>
      <c r="CB67" s="14">
        <v>0</v>
      </c>
      <c r="CC67" s="14">
        <v>0</v>
      </c>
      <c r="CD67" s="14">
        <v>0</v>
      </c>
      <c r="CE67" s="14">
        <v>0</v>
      </c>
      <c r="CF67" s="14">
        <v>0</v>
      </c>
      <c r="CG67" s="14">
        <v>0</v>
      </c>
      <c r="CH67" s="14">
        <v>0</v>
      </c>
      <c r="CI67" s="14">
        <v>0</v>
      </c>
      <c r="CJ67" s="14">
        <v>0</v>
      </c>
      <c r="CK67" s="14">
        <v>0</v>
      </c>
      <c r="CL67" s="14">
        <v>0</v>
      </c>
      <c r="CM67" s="14">
        <v>0</v>
      </c>
      <c r="CN67" s="14">
        <v>0</v>
      </c>
      <c r="CO67" s="14">
        <v>0</v>
      </c>
      <c r="CP67" s="14">
        <v>0</v>
      </c>
      <c r="CQ67" s="14">
        <v>0</v>
      </c>
      <c r="CR67" s="14">
        <v>0</v>
      </c>
      <c r="CS67" s="14">
        <v>0</v>
      </c>
      <c r="CT67" s="14">
        <v>0</v>
      </c>
      <c r="CU67" s="14">
        <v>0</v>
      </c>
      <c r="CV67" s="14">
        <v>0</v>
      </c>
      <c r="CW67" s="14">
        <v>0</v>
      </c>
      <c r="CX67" s="14">
        <v>0</v>
      </c>
      <c r="CY67" s="14">
        <v>0</v>
      </c>
      <c r="CZ67" s="14">
        <v>0</v>
      </c>
      <c r="DA67" s="14">
        <v>0</v>
      </c>
      <c r="DB67" s="14">
        <v>0</v>
      </c>
      <c r="DC67" s="14">
        <v>0</v>
      </c>
      <c r="DD67" s="14">
        <v>0</v>
      </c>
      <c r="DE67" s="14">
        <v>0</v>
      </c>
      <c r="DF67" s="14">
        <v>0</v>
      </c>
      <c r="DG67" s="14">
        <v>0</v>
      </c>
      <c r="DH67" s="14">
        <v>0</v>
      </c>
      <c r="DI67" s="14">
        <v>0</v>
      </c>
      <c r="DJ67" s="14">
        <v>0</v>
      </c>
      <c r="DK67" s="14">
        <v>0</v>
      </c>
      <c r="DL67" s="14">
        <v>0</v>
      </c>
      <c r="DM67" s="14">
        <v>0</v>
      </c>
      <c r="DN67" s="14">
        <v>0</v>
      </c>
      <c r="DO67" s="14">
        <v>0</v>
      </c>
      <c r="DP67" s="14">
        <v>0</v>
      </c>
      <c r="DQ67" s="14">
        <v>0</v>
      </c>
      <c r="DR67" s="14">
        <v>0</v>
      </c>
      <c r="DS67" s="14">
        <v>0</v>
      </c>
      <c r="DT67" s="14">
        <v>0</v>
      </c>
      <c r="DU67" s="14">
        <v>0</v>
      </c>
      <c r="DV67" s="14">
        <v>0</v>
      </c>
      <c r="DW67" s="14">
        <v>0</v>
      </c>
      <c r="DX67" s="14">
        <v>0</v>
      </c>
      <c r="DY67" s="14">
        <v>0</v>
      </c>
      <c r="DZ67" s="14">
        <v>0</v>
      </c>
      <c r="EA67" s="14">
        <v>0</v>
      </c>
      <c r="EB67" s="14">
        <v>0</v>
      </c>
      <c r="EC67" s="14">
        <v>0</v>
      </c>
      <c r="ED67" s="14">
        <v>0</v>
      </c>
      <c r="EE67" s="14">
        <v>0</v>
      </c>
      <c r="EF67" s="14">
        <v>0</v>
      </c>
      <c r="EG67" s="14">
        <v>0</v>
      </c>
      <c r="EH67" s="14">
        <v>0</v>
      </c>
      <c r="EI67" s="14">
        <v>0</v>
      </c>
      <c r="EJ67" s="14">
        <v>0</v>
      </c>
      <c r="EK67" s="14">
        <v>0</v>
      </c>
      <c r="EL67" s="14">
        <v>0</v>
      </c>
      <c r="EM67" s="14">
        <v>0</v>
      </c>
      <c r="EN67" s="14">
        <v>0</v>
      </c>
      <c r="EO67" s="14">
        <v>0</v>
      </c>
      <c r="EP67" s="14">
        <v>0</v>
      </c>
      <c r="EQ67" s="14">
        <v>0</v>
      </c>
      <c r="ER67" s="14">
        <v>0</v>
      </c>
      <c r="ES67" s="14">
        <v>0</v>
      </c>
      <c r="ET67" s="14">
        <v>0</v>
      </c>
      <c r="EU67" s="14">
        <v>0</v>
      </c>
      <c r="EV67" s="14">
        <v>0</v>
      </c>
      <c r="EW67" s="14">
        <v>0</v>
      </c>
      <c r="EX67" s="14">
        <v>0</v>
      </c>
      <c r="EY67" s="14">
        <v>0</v>
      </c>
      <c r="EZ67" s="14">
        <v>0</v>
      </c>
      <c r="FA67" s="14">
        <v>0</v>
      </c>
      <c r="FB67" s="14">
        <v>0</v>
      </c>
      <c r="FC67" s="14">
        <v>0</v>
      </c>
      <c r="FD67" s="14">
        <v>0</v>
      </c>
      <c r="FE67" s="14">
        <v>0</v>
      </c>
      <c r="FF67" s="14">
        <v>0</v>
      </c>
      <c r="FG67" s="14">
        <v>0</v>
      </c>
      <c r="FH67" s="14">
        <v>0</v>
      </c>
      <c r="FI67" s="14">
        <v>0</v>
      </c>
      <c r="FJ67" s="14">
        <v>0</v>
      </c>
      <c r="FK67" s="14">
        <v>0</v>
      </c>
      <c r="FL67" s="14">
        <v>0</v>
      </c>
      <c r="FM67" s="14">
        <v>0</v>
      </c>
      <c r="FN67" s="14">
        <v>0</v>
      </c>
      <c r="FO67" s="14">
        <v>0</v>
      </c>
      <c r="FP67" s="14">
        <v>0</v>
      </c>
      <c r="FQ67" s="14">
        <v>0</v>
      </c>
      <c r="FR67" s="14">
        <v>0</v>
      </c>
      <c r="FS67" s="14">
        <v>0</v>
      </c>
      <c r="FT67" s="14">
        <v>0</v>
      </c>
      <c r="FU67" s="14">
        <v>0</v>
      </c>
      <c r="FV67" s="14">
        <v>0</v>
      </c>
      <c r="FW67" s="14">
        <v>0</v>
      </c>
      <c r="FX67" s="14">
        <v>0</v>
      </c>
      <c r="FY67" s="14">
        <v>0</v>
      </c>
      <c r="FZ67" s="14">
        <v>0</v>
      </c>
      <c r="GA67" s="14">
        <v>0</v>
      </c>
      <c r="GB67" s="14">
        <v>0</v>
      </c>
      <c r="GC67" s="14">
        <v>0</v>
      </c>
      <c r="GD67" s="14">
        <v>0</v>
      </c>
      <c r="GE67" s="14">
        <v>0</v>
      </c>
      <c r="GF67" s="14">
        <v>0</v>
      </c>
      <c r="GG67" s="14">
        <v>0</v>
      </c>
      <c r="GH67" s="14">
        <v>0</v>
      </c>
      <c r="GI67" s="14">
        <v>0</v>
      </c>
      <c r="GJ67" s="14">
        <v>135668</v>
      </c>
      <c r="GK67" s="13"/>
    </row>
    <row r="68" spans="1:193" x14ac:dyDescent="0.3">
      <c r="A68" s="14">
        <v>135658</v>
      </c>
      <c r="B68" s="14">
        <f>VLOOKUP(A68,'[9]Fluxo por Unidade'!$G:$H,2,0)</f>
        <v>6412</v>
      </c>
      <c r="C68" s="14" t="s">
        <v>258</v>
      </c>
      <c r="D68" s="14" t="s">
        <v>259</v>
      </c>
      <c r="E68" s="15">
        <v>0</v>
      </c>
      <c r="F68" s="14" t="s">
        <v>165</v>
      </c>
      <c r="G68" s="14" t="s">
        <v>166</v>
      </c>
      <c r="H68" s="14" t="str">
        <f>VLOOKUP(B68,Elegibilidade!A:I,9,0)</f>
        <v>Elegível</v>
      </c>
      <c r="I68" s="16">
        <v>24</v>
      </c>
      <c r="J68" s="17">
        <f>SUMIFS(Inadimplência!Q:Q,Inadimplência!A:A,FluxoFuturo!B68)</f>
        <v>0</v>
      </c>
      <c r="K68" s="17">
        <f t="shared" si="14"/>
        <v>213294.33999999997</v>
      </c>
      <c r="L68" s="17">
        <f t="shared" si="15"/>
        <v>213294.33999999997</v>
      </c>
      <c r="M68" s="14" t="s">
        <v>168</v>
      </c>
      <c r="N68" s="17">
        <v>213294.33999999997</v>
      </c>
      <c r="O68" s="17">
        <f t="shared" si="16"/>
        <v>189949.52479899247</v>
      </c>
      <c r="P68" s="17">
        <f>Vendas!$J$2</f>
        <v>886.38148057613409</v>
      </c>
      <c r="Q68" s="116">
        <f>VLOOKUP(B68,Vendas!A:F,6,0)</f>
        <v>360</v>
      </c>
      <c r="R68" s="17">
        <f t="shared" si="17"/>
        <v>319097.33300740825</v>
      </c>
      <c r="S68" s="18">
        <f t="shared" si="18"/>
        <v>0.59527142708705294</v>
      </c>
      <c r="T68" s="17">
        <v>8887.27</v>
      </c>
      <c r="U68" s="17">
        <v>8887.27</v>
      </c>
      <c r="V68" s="17">
        <v>8887.27</v>
      </c>
      <c r="W68" s="17">
        <v>8887.27</v>
      </c>
      <c r="X68" s="17">
        <v>8887.27</v>
      </c>
      <c r="Y68" s="17">
        <v>8887.27</v>
      </c>
      <c r="Z68" s="17">
        <v>8887.27</v>
      </c>
      <c r="AA68" s="17">
        <v>8887.27</v>
      </c>
      <c r="AB68" s="17">
        <v>8887.27</v>
      </c>
      <c r="AC68" s="17">
        <v>8887.27</v>
      </c>
      <c r="AD68" s="17">
        <v>8887.27</v>
      </c>
      <c r="AE68" s="17">
        <v>8887.27</v>
      </c>
      <c r="AF68" s="17">
        <v>8887.27</v>
      </c>
      <c r="AG68" s="17">
        <v>8887.27</v>
      </c>
      <c r="AH68" s="17">
        <v>8887.27</v>
      </c>
      <c r="AI68" s="17">
        <v>8887.27</v>
      </c>
      <c r="AJ68" s="17">
        <v>8887.27</v>
      </c>
      <c r="AK68" s="17">
        <v>8887.27</v>
      </c>
      <c r="AL68" s="17">
        <v>8887.27</v>
      </c>
      <c r="AM68" s="17">
        <v>8887.27</v>
      </c>
      <c r="AN68" s="17">
        <v>8887.27</v>
      </c>
      <c r="AO68" s="17">
        <v>8887.27</v>
      </c>
      <c r="AP68" s="17">
        <v>8887.27</v>
      </c>
      <c r="AQ68" s="17">
        <v>8887.1299999999992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>
        <v>0</v>
      </c>
      <c r="BG68" s="14">
        <v>0</v>
      </c>
      <c r="BH68" s="14">
        <v>0</v>
      </c>
      <c r="BI68" s="14">
        <v>0</v>
      </c>
      <c r="BJ68" s="14">
        <v>0</v>
      </c>
      <c r="BK68" s="14">
        <v>0</v>
      </c>
      <c r="BL68" s="14">
        <v>0</v>
      </c>
      <c r="BM68" s="14">
        <v>0</v>
      </c>
      <c r="BN68" s="14">
        <v>0</v>
      </c>
      <c r="BO68" s="14">
        <v>0</v>
      </c>
      <c r="BP68" s="14">
        <v>0</v>
      </c>
      <c r="BQ68" s="14">
        <v>0</v>
      </c>
      <c r="BR68" s="14">
        <v>0</v>
      </c>
      <c r="BS68" s="14">
        <v>0</v>
      </c>
      <c r="BT68" s="14">
        <v>0</v>
      </c>
      <c r="BU68" s="14">
        <v>0</v>
      </c>
      <c r="BV68" s="14">
        <v>0</v>
      </c>
      <c r="BW68" s="14">
        <v>0</v>
      </c>
      <c r="BX68" s="14">
        <v>0</v>
      </c>
      <c r="BY68" s="14">
        <v>0</v>
      </c>
      <c r="BZ68" s="14">
        <v>0</v>
      </c>
      <c r="CA68" s="14">
        <v>0</v>
      </c>
      <c r="CB68" s="14">
        <v>0</v>
      </c>
      <c r="CC68" s="14">
        <v>0</v>
      </c>
      <c r="CD68" s="14">
        <v>0</v>
      </c>
      <c r="CE68" s="14">
        <v>0</v>
      </c>
      <c r="CF68" s="14">
        <v>0</v>
      </c>
      <c r="CG68" s="14">
        <v>0</v>
      </c>
      <c r="CH68" s="14">
        <v>0</v>
      </c>
      <c r="CI68" s="14">
        <v>0</v>
      </c>
      <c r="CJ68" s="14">
        <v>0</v>
      </c>
      <c r="CK68" s="14">
        <v>0</v>
      </c>
      <c r="CL68" s="14">
        <v>0</v>
      </c>
      <c r="CM68" s="14">
        <v>0</v>
      </c>
      <c r="CN68" s="14">
        <v>0</v>
      </c>
      <c r="CO68" s="14">
        <v>0</v>
      </c>
      <c r="CP68" s="14">
        <v>0</v>
      </c>
      <c r="CQ68" s="14">
        <v>0</v>
      </c>
      <c r="CR68" s="14">
        <v>0</v>
      </c>
      <c r="CS68" s="14">
        <v>0</v>
      </c>
      <c r="CT68" s="14">
        <v>0</v>
      </c>
      <c r="CU68" s="14">
        <v>0</v>
      </c>
      <c r="CV68" s="14">
        <v>0</v>
      </c>
      <c r="CW68" s="14">
        <v>0</v>
      </c>
      <c r="CX68" s="14">
        <v>0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4">
        <v>0</v>
      </c>
      <c r="DF68" s="14">
        <v>0</v>
      </c>
      <c r="DG68" s="14">
        <v>0</v>
      </c>
      <c r="DH68" s="14">
        <v>0</v>
      </c>
      <c r="DI68" s="14">
        <v>0</v>
      </c>
      <c r="DJ68" s="14">
        <v>0</v>
      </c>
      <c r="DK68" s="14">
        <v>0</v>
      </c>
      <c r="DL68" s="14">
        <v>0</v>
      </c>
      <c r="DM68" s="14">
        <v>0</v>
      </c>
      <c r="DN68" s="14">
        <v>0</v>
      </c>
      <c r="DO68" s="14">
        <v>0</v>
      </c>
      <c r="DP68" s="14">
        <v>0</v>
      </c>
      <c r="DQ68" s="14">
        <v>0</v>
      </c>
      <c r="DR68" s="14">
        <v>0</v>
      </c>
      <c r="DS68" s="14">
        <v>0</v>
      </c>
      <c r="DT68" s="14">
        <v>0</v>
      </c>
      <c r="DU68" s="14">
        <v>0</v>
      </c>
      <c r="DV68" s="14">
        <v>0</v>
      </c>
      <c r="DW68" s="14">
        <v>0</v>
      </c>
      <c r="DX68" s="14">
        <v>0</v>
      </c>
      <c r="DY68" s="14">
        <v>0</v>
      </c>
      <c r="DZ68" s="14">
        <v>0</v>
      </c>
      <c r="EA68" s="14">
        <v>0</v>
      </c>
      <c r="EB68" s="14">
        <v>0</v>
      </c>
      <c r="EC68" s="14">
        <v>0</v>
      </c>
      <c r="ED68" s="14">
        <v>0</v>
      </c>
      <c r="EE68" s="14">
        <v>0</v>
      </c>
      <c r="EF68" s="14">
        <v>0</v>
      </c>
      <c r="EG68" s="14">
        <v>0</v>
      </c>
      <c r="EH68" s="14">
        <v>0</v>
      </c>
      <c r="EI68" s="14">
        <v>0</v>
      </c>
      <c r="EJ68" s="14">
        <v>0</v>
      </c>
      <c r="EK68" s="14">
        <v>0</v>
      </c>
      <c r="EL68" s="14">
        <v>0</v>
      </c>
      <c r="EM68" s="14">
        <v>0</v>
      </c>
      <c r="EN68" s="14">
        <v>0</v>
      </c>
      <c r="EO68" s="14">
        <v>0</v>
      </c>
      <c r="EP68" s="14">
        <v>0</v>
      </c>
      <c r="EQ68" s="14">
        <v>0</v>
      </c>
      <c r="ER68" s="14">
        <v>0</v>
      </c>
      <c r="ES68" s="14">
        <v>0</v>
      </c>
      <c r="ET68" s="14">
        <v>0</v>
      </c>
      <c r="EU68" s="14">
        <v>0</v>
      </c>
      <c r="EV68" s="14">
        <v>0</v>
      </c>
      <c r="EW68" s="14">
        <v>0</v>
      </c>
      <c r="EX68" s="14">
        <v>0</v>
      </c>
      <c r="EY68" s="14">
        <v>0</v>
      </c>
      <c r="EZ68" s="14">
        <v>0</v>
      </c>
      <c r="FA68" s="14">
        <v>0</v>
      </c>
      <c r="FB68" s="14">
        <v>0</v>
      </c>
      <c r="FC68" s="14">
        <v>0</v>
      </c>
      <c r="FD68" s="14">
        <v>0</v>
      </c>
      <c r="FE68" s="14">
        <v>0</v>
      </c>
      <c r="FF68" s="14">
        <v>0</v>
      </c>
      <c r="FG68" s="14">
        <v>0</v>
      </c>
      <c r="FH68" s="14">
        <v>0</v>
      </c>
      <c r="FI68" s="14">
        <v>0</v>
      </c>
      <c r="FJ68" s="14">
        <v>0</v>
      </c>
      <c r="FK68" s="14">
        <v>0</v>
      </c>
      <c r="FL68" s="14">
        <v>0</v>
      </c>
      <c r="FM68" s="14">
        <v>0</v>
      </c>
      <c r="FN68" s="14">
        <v>0</v>
      </c>
      <c r="FO68" s="14">
        <v>0</v>
      </c>
      <c r="FP68" s="14">
        <v>0</v>
      </c>
      <c r="FQ68" s="14">
        <v>0</v>
      </c>
      <c r="FR68" s="14">
        <v>0</v>
      </c>
      <c r="FS68" s="14">
        <v>0</v>
      </c>
      <c r="FT68" s="14">
        <v>0</v>
      </c>
      <c r="FU68" s="14">
        <v>0</v>
      </c>
      <c r="FV68" s="14">
        <v>0</v>
      </c>
      <c r="FW68" s="14">
        <v>0</v>
      </c>
      <c r="FX68" s="14">
        <v>0</v>
      </c>
      <c r="FY68" s="14">
        <v>0</v>
      </c>
      <c r="FZ68" s="14">
        <v>0</v>
      </c>
      <c r="GA68" s="14">
        <v>0</v>
      </c>
      <c r="GB68" s="14">
        <v>0</v>
      </c>
      <c r="GC68" s="14">
        <v>0</v>
      </c>
      <c r="GD68" s="14">
        <v>0</v>
      </c>
      <c r="GE68" s="14">
        <v>0</v>
      </c>
      <c r="GF68" s="14">
        <v>0</v>
      </c>
      <c r="GG68" s="14">
        <v>0</v>
      </c>
      <c r="GH68" s="14">
        <v>0</v>
      </c>
      <c r="GI68" s="14">
        <v>0</v>
      </c>
      <c r="GJ68" s="14">
        <v>135658</v>
      </c>
      <c r="GK68" s="13"/>
    </row>
    <row r="69" spans="1:193" x14ac:dyDescent="0.3">
      <c r="A69" s="14">
        <v>135666</v>
      </c>
      <c r="B69" s="14">
        <f>VLOOKUP(A69,'[9]Fluxo por Unidade'!$G:$H,2,0)</f>
        <v>6376</v>
      </c>
      <c r="C69" s="14" t="s">
        <v>209</v>
      </c>
      <c r="D69" s="14" t="s">
        <v>210</v>
      </c>
      <c r="E69" s="15">
        <v>0</v>
      </c>
      <c r="F69" s="14" t="s">
        <v>165</v>
      </c>
      <c r="G69" s="14" t="s">
        <v>166</v>
      </c>
      <c r="H69" s="14" t="str">
        <f>VLOOKUP(B69,Elegibilidade!A:I,9,0)</f>
        <v>Elegível</v>
      </c>
      <c r="I69" s="16">
        <v>24</v>
      </c>
      <c r="J69" s="17">
        <f>SUMIFS(Inadimplência!Q:Q,Inadimplência!A:A,FluxoFuturo!B69)</f>
        <v>0</v>
      </c>
      <c r="K69" s="17">
        <f t="shared" si="14"/>
        <v>212115.96000000008</v>
      </c>
      <c r="L69" s="17">
        <f t="shared" si="15"/>
        <v>212115.96000000008</v>
      </c>
      <c r="M69" s="14" t="s">
        <v>168</v>
      </c>
      <c r="N69" s="17">
        <v>212115.96000000008</v>
      </c>
      <c r="O69" s="17">
        <f t="shared" si="16"/>
        <v>188900.11531216506</v>
      </c>
      <c r="P69" s="17">
        <f>Vendas!$J$2</f>
        <v>886.38148057613409</v>
      </c>
      <c r="Q69" s="116">
        <f>VLOOKUP(B69,Vendas!A:F,6,0)</f>
        <v>400.13</v>
      </c>
      <c r="R69" s="17">
        <f t="shared" si="17"/>
        <v>354667.82182292856</v>
      </c>
      <c r="S69" s="18">
        <f t="shared" si="18"/>
        <v>0.53261137235752765</v>
      </c>
      <c r="T69" s="17">
        <v>8838.17</v>
      </c>
      <c r="U69" s="17">
        <v>8838.17</v>
      </c>
      <c r="V69" s="17">
        <v>8838.17</v>
      </c>
      <c r="W69" s="17">
        <v>8838.17</v>
      </c>
      <c r="X69" s="17">
        <v>8838.17</v>
      </c>
      <c r="Y69" s="17">
        <v>8838.17</v>
      </c>
      <c r="Z69" s="17">
        <v>8838.17</v>
      </c>
      <c r="AA69" s="17">
        <v>8838.17</v>
      </c>
      <c r="AB69" s="17">
        <v>8838.17</v>
      </c>
      <c r="AC69" s="17">
        <v>8838.17</v>
      </c>
      <c r="AD69" s="17">
        <v>8838.17</v>
      </c>
      <c r="AE69" s="17">
        <v>8838.17</v>
      </c>
      <c r="AF69" s="17">
        <v>8838.17</v>
      </c>
      <c r="AG69" s="17">
        <v>8838.17</v>
      </c>
      <c r="AH69" s="17">
        <v>8838.17</v>
      </c>
      <c r="AI69" s="17">
        <v>8838.17</v>
      </c>
      <c r="AJ69" s="17">
        <v>8838.17</v>
      </c>
      <c r="AK69" s="17">
        <v>8838.17</v>
      </c>
      <c r="AL69" s="17">
        <v>8838.17</v>
      </c>
      <c r="AM69" s="17">
        <v>8838.17</v>
      </c>
      <c r="AN69" s="17">
        <v>8838.17</v>
      </c>
      <c r="AO69" s="17">
        <v>8838.17</v>
      </c>
      <c r="AP69" s="17">
        <v>8838.17</v>
      </c>
      <c r="AQ69" s="17">
        <v>8838.0499999999993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  <c r="CB69" s="14">
        <v>0</v>
      </c>
      <c r="CC69" s="14">
        <v>0</v>
      </c>
      <c r="CD69" s="14">
        <v>0</v>
      </c>
      <c r="CE69" s="14">
        <v>0</v>
      </c>
      <c r="CF69" s="14">
        <v>0</v>
      </c>
      <c r="CG69" s="14">
        <v>0</v>
      </c>
      <c r="CH69" s="14">
        <v>0</v>
      </c>
      <c r="CI69" s="14">
        <v>0</v>
      </c>
      <c r="CJ69" s="14">
        <v>0</v>
      </c>
      <c r="CK69" s="14">
        <v>0</v>
      </c>
      <c r="CL69" s="14">
        <v>0</v>
      </c>
      <c r="CM69" s="14">
        <v>0</v>
      </c>
      <c r="CN69" s="14">
        <v>0</v>
      </c>
      <c r="CO69" s="14">
        <v>0</v>
      </c>
      <c r="CP69" s="14">
        <v>0</v>
      </c>
      <c r="CQ69" s="14">
        <v>0</v>
      </c>
      <c r="CR69" s="14">
        <v>0</v>
      </c>
      <c r="CS69" s="14">
        <v>0</v>
      </c>
      <c r="CT69" s="14">
        <v>0</v>
      </c>
      <c r="CU69" s="14">
        <v>0</v>
      </c>
      <c r="CV69" s="14">
        <v>0</v>
      </c>
      <c r="CW69" s="14">
        <v>0</v>
      </c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4">
        <v>0</v>
      </c>
      <c r="DF69" s="14">
        <v>0</v>
      </c>
      <c r="DG69" s="14">
        <v>0</v>
      </c>
      <c r="DH69" s="14">
        <v>0</v>
      </c>
      <c r="DI69" s="14">
        <v>0</v>
      </c>
      <c r="DJ69" s="14">
        <v>0</v>
      </c>
      <c r="DK69" s="14">
        <v>0</v>
      </c>
      <c r="DL69" s="14">
        <v>0</v>
      </c>
      <c r="DM69" s="14">
        <v>0</v>
      </c>
      <c r="DN69" s="14">
        <v>0</v>
      </c>
      <c r="DO69" s="14">
        <v>0</v>
      </c>
      <c r="DP69" s="14">
        <v>0</v>
      </c>
      <c r="DQ69" s="14">
        <v>0</v>
      </c>
      <c r="DR69" s="14">
        <v>0</v>
      </c>
      <c r="DS69" s="14">
        <v>0</v>
      </c>
      <c r="DT69" s="14">
        <v>0</v>
      </c>
      <c r="DU69" s="14">
        <v>0</v>
      </c>
      <c r="DV69" s="14">
        <v>0</v>
      </c>
      <c r="DW69" s="14">
        <v>0</v>
      </c>
      <c r="DX69" s="14">
        <v>0</v>
      </c>
      <c r="DY69" s="14">
        <v>0</v>
      </c>
      <c r="DZ69" s="14">
        <v>0</v>
      </c>
      <c r="EA69" s="14">
        <v>0</v>
      </c>
      <c r="EB69" s="14">
        <v>0</v>
      </c>
      <c r="EC69" s="14">
        <v>0</v>
      </c>
      <c r="ED69" s="14">
        <v>0</v>
      </c>
      <c r="EE69" s="14">
        <v>0</v>
      </c>
      <c r="EF69" s="14">
        <v>0</v>
      </c>
      <c r="EG69" s="14">
        <v>0</v>
      </c>
      <c r="EH69" s="14">
        <v>0</v>
      </c>
      <c r="EI69" s="14">
        <v>0</v>
      </c>
      <c r="EJ69" s="14">
        <v>0</v>
      </c>
      <c r="EK69" s="14">
        <v>0</v>
      </c>
      <c r="EL69" s="14">
        <v>0</v>
      </c>
      <c r="EM69" s="14">
        <v>0</v>
      </c>
      <c r="EN69" s="14">
        <v>0</v>
      </c>
      <c r="EO69" s="14">
        <v>0</v>
      </c>
      <c r="EP69" s="14">
        <v>0</v>
      </c>
      <c r="EQ69" s="14">
        <v>0</v>
      </c>
      <c r="ER69" s="14">
        <v>0</v>
      </c>
      <c r="ES69" s="14">
        <v>0</v>
      </c>
      <c r="ET69" s="14">
        <v>0</v>
      </c>
      <c r="EU69" s="14">
        <v>0</v>
      </c>
      <c r="EV69" s="14">
        <v>0</v>
      </c>
      <c r="EW69" s="14">
        <v>0</v>
      </c>
      <c r="EX69" s="14">
        <v>0</v>
      </c>
      <c r="EY69" s="14">
        <v>0</v>
      </c>
      <c r="EZ69" s="14">
        <v>0</v>
      </c>
      <c r="FA69" s="14">
        <v>0</v>
      </c>
      <c r="FB69" s="14">
        <v>0</v>
      </c>
      <c r="FC69" s="14">
        <v>0</v>
      </c>
      <c r="FD69" s="14">
        <v>0</v>
      </c>
      <c r="FE69" s="14">
        <v>0</v>
      </c>
      <c r="FF69" s="14">
        <v>0</v>
      </c>
      <c r="FG69" s="14">
        <v>0</v>
      </c>
      <c r="FH69" s="14">
        <v>0</v>
      </c>
      <c r="FI69" s="14">
        <v>0</v>
      </c>
      <c r="FJ69" s="14">
        <v>0</v>
      </c>
      <c r="FK69" s="14">
        <v>0</v>
      </c>
      <c r="FL69" s="14">
        <v>0</v>
      </c>
      <c r="FM69" s="14">
        <v>0</v>
      </c>
      <c r="FN69" s="14">
        <v>0</v>
      </c>
      <c r="FO69" s="14">
        <v>0</v>
      </c>
      <c r="FP69" s="14">
        <v>0</v>
      </c>
      <c r="FQ69" s="14">
        <v>0</v>
      </c>
      <c r="FR69" s="14">
        <v>0</v>
      </c>
      <c r="FS69" s="14">
        <v>0</v>
      </c>
      <c r="FT69" s="14">
        <v>0</v>
      </c>
      <c r="FU69" s="14">
        <v>0</v>
      </c>
      <c r="FV69" s="14">
        <v>0</v>
      </c>
      <c r="FW69" s="14">
        <v>0</v>
      </c>
      <c r="FX69" s="14">
        <v>0</v>
      </c>
      <c r="FY69" s="14">
        <v>0</v>
      </c>
      <c r="FZ69" s="14">
        <v>0</v>
      </c>
      <c r="GA69" s="14">
        <v>0</v>
      </c>
      <c r="GB69" s="14">
        <v>0</v>
      </c>
      <c r="GC69" s="14">
        <v>0</v>
      </c>
      <c r="GD69" s="14">
        <v>0</v>
      </c>
      <c r="GE69" s="14">
        <v>0</v>
      </c>
      <c r="GF69" s="14">
        <v>0</v>
      </c>
      <c r="GG69" s="14">
        <v>0</v>
      </c>
      <c r="GH69" s="14">
        <v>0</v>
      </c>
      <c r="GI69" s="14">
        <v>0</v>
      </c>
      <c r="GJ69" s="14">
        <v>135666</v>
      </c>
      <c r="GK69" s="13"/>
    </row>
    <row r="70" spans="1:193" x14ac:dyDescent="0.3">
      <c r="A70" s="14">
        <v>135627</v>
      </c>
      <c r="B70" s="14">
        <f>VLOOKUP(A70,'[9]Fluxo por Unidade'!$G:$H,2,0)</f>
        <v>6430</v>
      </c>
      <c r="C70" s="14" t="s">
        <v>273</v>
      </c>
      <c r="D70" s="14" t="s">
        <v>274</v>
      </c>
      <c r="E70" s="15">
        <v>0</v>
      </c>
      <c r="F70" s="14" t="s">
        <v>165</v>
      </c>
      <c r="G70" s="14" t="s">
        <v>166</v>
      </c>
      <c r="H70" s="14" t="str">
        <f>VLOOKUP(B70,Elegibilidade!A:I,9,0)</f>
        <v>Elegível</v>
      </c>
      <c r="I70" s="16">
        <v>27</v>
      </c>
      <c r="J70" s="17">
        <f>SUMIFS(Inadimplência!Q:Q,Inadimplência!A:A,FluxoFuturo!B70)</f>
        <v>0</v>
      </c>
      <c r="K70" s="17">
        <f t="shared" si="14"/>
        <v>199731.73999999996</v>
      </c>
      <c r="L70" s="17">
        <f t="shared" si="15"/>
        <v>199731.73999999996</v>
      </c>
      <c r="M70" s="14" t="s">
        <v>168</v>
      </c>
      <c r="N70" s="17">
        <v>199731.73999999996</v>
      </c>
      <c r="O70" s="17">
        <f t="shared" si="16"/>
        <v>174608.01580662743</v>
      </c>
      <c r="P70" s="17">
        <f>Vendas!$J$2</f>
        <v>886.38148057613409</v>
      </c>
      <c r="Q70" s="116">
        <f>VLOOKUP(B70,Vendas!A:F,6,0)</f>
        <v>360</v>
      </c>
      <c r="R70" s="17">
        <f t="shared" si="17"/>
        <v>319097.33300740825</v>
      </c>
      <c r="S70" s="18">
        <f t="shared" si="18"/>
        <v>0.54719359187678851</v>
      </c>
      <c r="T70" s="17">
        <v>0</v>
      </c>
      <c r="U70" s="17">
        <v>7681.99</v>
      </c>
      <c r="V70" s="17">
        <v>7681.99</v>
      </c>
      <c r="W70" s="17">
        <v>7681.99</v>
      </c>
      <c r="X70" s="17">
        <v>7681.99</v>
      </c>
      <c r="Y70" s="17">
        <v>7681.99</v>
      </c>
      <c r="Z70" s="17">
        <v>7681.99</v>
      </c>
      <c r="AA70" s="17">
        <v>7681.99</v>
      </c>
      <c r="AB70" s="17">
        <v>7681.99</v>
      </c>
      <c r="AC70" s="17">
        <v>7681.99</v>
      </c>
      <c r="AD70" s="17">
        <v>7681.99</v>
      </c>
      <c r="AE70" s="17">
        <v>7681.99</v>
      </c>
      <c r="AF70" s="17">
        <v>7681.99</v>
      </c>
      <c r="AG70" s="17">
        <v>7681.99</v>
      </c>
      <c r="AH70" s="17">
        <v>7681.99</v>
      </c>
      <c r="AI70" s="17">
        <v>7681.99</v>
      </c>
      <c r="AJ70" s="17">
        <v>7681.99</v>
      </c>
      <c r="AK70" s="17">
        <v>7681.99</v>
      </c>
      <c r="AL70" s="17">
        <v>7681.99</v>
      </c>
      <c r="AM70" s="17">
        <v>7681.99</v>
      </c>
      <c r="AN70" s="17">
        <v>7681.99</v>
      </c>
      <c r="AO70" s="17">
        <v>7681.99</v>
      </c>
      <c r="AP70" s="17">
        <v>7681.99</v>
      </c>
      <c r="AQ70" s="17">
        <v>7681.99</v>
      </c>
      <c r="AR70" s="17">
        <v>7681.99</v>
      </c>
      <c r="AS70" s="17">
        <v>7681.99</v>
      </c>
      <c r="AT70" s="17">
        <v>7681.99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  <c r="CB70" s="14">
        <v>0</v>
      </c>
      <c r="CC70" s="14">
        <v>0</v>
      </c>
      <c r="CD70" s="14">
        <v>0</v>
      </c>
      <c r="CE70" s="14">
        <v>0</v>
      </c>
      <c r="CF70" s="14">
        <v>0</v>
      </c>
      <c r="CG70" s="14">
        <v>0</v>
      </c>
      <c r="CH70" s="14">
        <v>0</v>
      </c>
      <c r="CI70" s="14">
        <v>0</v>
      </c>
      <c r="CJ70" s="14">
        <v>0</v>
      </c>
      <c r="CK70" s="14">
        <v>0</v>
      </c>
      <c r="CL70" s="14">
        <v>0</v>
      </c>
      <c r="CM70" s="14">
        <v>0</v>
      </c>
      <c r="CN70" s="14">
        <v>0</v>
      </c>
      <c r="CO70" s="14">
        <v>0</v>
      </c>
      <c r="CP70" s="14">
        <v>0</v>
      </c>
      <c r="CQ70" s="14">
        <v>0</v>
      </c>
      <c r="CR70" s="14">
        <v>0</v>
      </c>
      <c r="CS70" s="14">
        <v>0</v>
      </c>
      <c r="CT70" s="14">
        <v>0</v>
      </c>
      <c r="CU70" s="14">
        <v>0</v>
      </c>
      <c r="CV70" s="14">
        <v>0</v>
      </c>
      <c r="CW70" s="14">
        <v>0</v>
      </c>
      <c r="CX70" s="14">
        <v>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4">
        <v>0</v>
      </c>
      <c r="DF70" s="14">
        <v>0</v>
      </c>
      <c r="DG70" s="14">
        <v>0</v>
      </c>
      <c r="DH70" s="14">
        <v>0</v>
      </c>
      <c r="DI70" s="14">
        <v>0</v>
      </c>
      <c r="DJ70" s="14">
        <v>0</v>
      </c>
      <c r="DK70" s="14">
        <v>0</v>
      </c>
      <c r="DL70" s="14">
        <v>0</v>
      </c>
      <c r="DM70" s="14">
        <v>0</v>
      </c>
      <c r="DN70" s="14">
        <v>0</v>
      </c>
      <c r="DO70" s="14">
        <v>0</v>
      </c>
      <c r="DP70" s="14">
        <v>0</v>
      </c>
      <c r="DQ70" s="14">
        <v>0</v>
      </c>
      <c r="DR70" s="14">
        <v>0</v>
      </c>
      <c r="DS70" s="14">
        <v>0</v>
      </c>
      <c r="DT70" s="14">
        <v>0</v>
      </c>
      <c r="DU70" s="14">
        <v>0</v>
      </c>
      <c r="DV70" s="14">
        <v>0</v>
      </c>
      <c r="DW70" s="14">
        <v>0</v>
      </c>
      <c r="DX70" s="14">
        <v>0</v>
      </c>
      <c r="DY70" s="14">
        <v>0</v>
      </c>
      <c r="DZ70" s="14">
        <v>0</v>
      </c>
      <c r="EA70" s="14">
        <v>0</v>
      </c>
      <c r="EB70" s="14">
        <v>0</v>
      </c>
      <c r="EC70" s="14">
        <v>0</v>
      </c>
      <c r="ED70" s="14">
        <v>0</v>
      </c>
      <c r="EE70" s="14">
        <v>0</v>
      </c>
      <c r="EF70" s="14">
        <v>0</v>
      </c>
      <c r="EG70" s="14">
        <v>0</v>
      </c>
      <c r="EH70" s="14">
        <v>0</v>
      </c>
      <c r="EI70" s="14">
        <v>0</v>
      </c>
      <c r="EJ70" s="14">
        <v>0</v>
      </c>
      <c r="EK70" s="14">
        <v>0</v>
      </c>
      <c r="EL70" s="14">
        <v>0</v>
      </c>
      <c r="EM70" s="14">
        <v>0</v>
      </c>
      <c r="EN70" s="14">
        <v>0</v>
      </c>
      <c r="EO70" s="14">
        <v>0</v>
      </c>
      <c r="EP70" s="14">
        <v>0</v>
      </c>
      <c r="EQ70" s="14">
        <v>0</v>
      </c>
      <c r="ER70" s="14">
        <v>0</v>
      </c>
      <c r="ES70" s="14">
        <v>0</v>
      </c>
      <c r="ET70" s="14">
        <v>0</v>
      </c>
      <c r="EU70" s="14">
        <v>0</v>
      </c>
      <c r="EV70" s="14">
        <v>0</v>
      </c>
      <c r="EW70" s="14">
        <v>0</v>
      </c>
      <c r="EX70" s="14">
        <v>0</v>
      </c>
      <c r="EY70" s="14">
        <v>0</v>
      </c>
      <c r="EZ70" s="14">
        <v>0</v>
      </c>
      <c r="FA70" s="14">
        <v>0</v>
      </c>
      <c r="FB70" s="14">
        <v>0</v>
      </c>
      <c r="FC70" s="14">
        <v>0</v>
      </c>
      <c r="FD70" s="14">
        <v>0</v>
      </c>
      <c r="FE70" s="14">
        <v>0</v>
      </c>
      <c r="FF70" s="14">
        <v>0</v>
      </c>
      <c r="FG70" s="14">
        <v>0</v>
      </c>
      <c r="FH70" s="14">
        <v>0</v>
      </c>
      <c r="FI70" s="14">
        <v>0</v>
      </c>
      <c r="FJ70" s="14">
        <v>0</v>
      </c>
      <c r="FK70" s="14">
        <v>0</v>
      </c>
      <c r="FL70" s="14">
        <v>0</v>
      </c>
      <c r="FM70" s="14">
        <v>0</v>
      </c>
      <c r="FN70" s="14">
        <v>0</v>
      </c>
      <c r="FO70" s="14">
        <v>0</v>
      </c>
      <c r="FP70" s="14">
        <v>0</v>
      </c>
      <c r="FQ70" s="14">
        <v>0</v>
      </c>
      <c r="FR70" s="14">
        <v>0</v>
      </c>
      <c r="FS70" s="14">
        <v>0</v>
      </c>
      <c r="FT70" s="14">
        <v>0</v>
      </c>
      <c r="FU70" s="14">
        <v>0</v>
      </c>
      <c r="FV70" s="14">
        <v>0</v>
      </c>
      <c r="FW70" s="14">
        <v>0</v>
      </c>
      <c r="FX70" s="14">
        <v>0</v>
      </c>
      <c r="FY70" s="14">
        <v>0</v>
      </c>
      <c r="FZ70" s="14">
        <v>0</v>
      </c>
      <c r="GA70" s="14">
        <v>0</v>
      </c>
      <c r="GB70" s="14">
        <v>0</v>
      </c>
      <c r="GC70" s="14">
        <v>0</v>
      </c>
      <c r="GD70" s="14">
        <v>0</v>
      </c>
      <c r="GE70" s="14">
        <v>0</v>
      </c>
      <c r="GF70" s="14">
        <v>0</v>
      </c>
      <c r="GG70" s="14">
        <v>0</v>
      </c>
      <c r="GH70" s="14">
        <v>0</v>
      </c>
      <c r="GI70" s="14">
        <v>0</v>
      </c>
      <c r="GJ70" s="14">
        <v>135627</v>
      </c>
      <c r="GK70" s="13"/>
    </row>
    <row r="71" spans="1:193" x14ac:dyDescent="0.3">
      <c r="A71" s="14">
        <v>135618</v>
      </c>
      <c r="B71" s="14">
        <f>VLOOKUP(A71,'[9]Fluxo por Unidade'!$G:$H,2,0)</f>
        <v>6388</v>
      </c>
      <c r="C71" s="14" t="s">
        <v>228</v>
      </c>
      <c r="D71" s="14" t="s">
        <v>229</v>
      </c>
      <c r="E71" s="15">
        <v>0</v>
      </c>
      <c r="F71" s="14" t="s">
        <v>165</v>
      </c>
      <c r="G71" s="14" t="s">
        <v>166</v>
      </c>
      <c r="H71" s="14" t="str">
        <f>VLOOKUP(B71,Elegibilidade!A:I,9,0)</f>
        <v>Elegível</v>
      </c>
      <c r="I71" s="16">
        <v>24</v>
      </c>
      <c r="J71" s="17">
        <f>SUMIFS(Inadimplência!Q:Q,Inadimplência!A:A,FluxoFuturo!B71)</f>
        <v>8137.32</v>
      </c>
      <c r="K71" s="17">
        <f t="shared" si="14"/>
        <v>190842.47999999998</v>
      </c>
      <c r="L71" s="17">
        <f t="shared" si="15"/>
        <v>198979.8</v>
      </c>
      <c r="M71" s="14" t="s">
        <v>372</v>
      </c>
      <c r="N71" s="17">
        <v>198979.8</v>
      </c>
      <c r="O71" s="17">
        <f t="shared" si="16"/>
        <v>169954.98283333515</v>
      </c>
      <c r="P71" s="17">
        <f>Vendas!$J$2</f>
        <v>886.38148057613409</v>
      </c>
      <c r="Q71" s="116">
        <f>VLOOKUP(B71,Vendas!A:F,6,0)</f>
        <v>360</v>
      </c>
      <c r="R71" s="17">
        <f t="shared" si="17"/>
        <v>319097.33300740825</v>
      </c>
      <c r="S71" s="18">
        <f t="shared" si="18"/>
        <v>0.53261173082066915</v>
      </c>
      <c r="T71" s="17">
        <v>7951.77</v>
      </c>
      <c r="U71" s="17">
        <v>7951.77</v>
      </c>
      <c r="V71" s="17">
        <v>7951.77</v>
      </c>
      <c r="W71" s="17">
        <v>7951.77</v>
      </c>
      <c r="X71" s="17">
        <v>7951.77</v>
      </c>
      <c r="Y71" s="17">
        <v>7951.77</v>
      </c>
      <c r="Z71" s="17">
        <v>7951.77</v>
      </c>
      <c r="AA71" s="17">
        <v>7951.77</v>
      </c>
      <c r="AB71" s="17">
        <v>7951.77</v>
      </c>
      <c r="AC71" s="17">
        <v>7951.77</v>
      </c>
      <c r="AD71" s="17">
        <v>7951.77</v>
      </c>
      <c r="AE71" s="17">
        <v>7951.77</v>
      </c>
      <c r="AF71" s="17">
        <v>7951.77</v>
      </c>
      <c r="AG71" s="17">
        <v>7951.77</v>
      </c>
      <c r="AH71" s="17">
        <v>7951.77</v>
      </c>
      <c r="AI71" s="17">
        <v>7951.77</v>
      </c>
      <c r="AJ71" s="17">
        <v>7951.77</v>
      </c>
      <c r="AK71" s="17">
        <v>7951.77</v>
      </c>
      <c r="AL71" s="17">
        <v>7951.77</v>
      </c>
      <c r="AM71" s="17">
        <v>7951.77</v>
      </c>
      <c r="AN71" s="17">
        <v>7951.77</v>
      </c>
      <c r="AO71" s="17">
        <v>7951.77</v>
      </c>
      <c r="AP71" s="17">
        <v>7951.77</v>
      </c>
      <c r="AQ71" s="17">
        <v>7951.77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0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  <c r="CB71" s="14">
        <v>0</v>
      </c>
      <c r="CC71" s="14">
        <v>0</v>
      </c>
      <c r="CD71" s="14">
        <v>0</v>
      </c>
      <c r="CE71" s="14">
        <v>0</v>
      </c>
      <c r="CF71" s="14">
        <v>0</v>
      </c>
      <c r="CG71" s="14">
        <v>0</v>
      </c>
      <c r="CH71" s="14">
        <v>0</v>
      </c>
      <c r="CI71" s="14">
        <v>0</v>
      </c>
      <c r="CJ71" s="14">
        <v>0</v>
      </c>
      <c r="CK71" s="14">
        <v>0</v>
      </c>
      <c r="CL71" s="14">
        <v>0</v>
      </c>
      <c r="CM71" s="14">
        <v>0</v>
      </c>
      <c r="CN71" s="14">
        <v>0</v>
      </c>
      <c r="CO71" s="14">
        <v>0</v>
      </c>
      <c r="CP71" s="14">
        <v>0</v>
      </c>
      <c r="CQ71" s="14">
        <v>0</v>
      </c>
      <c r="CR71" s="14">
        <v>0</v>
      </c>
      <c r="CS71" s="14">
        <v>0</v>
      </c>
      <c r="CT71" s="14">
        <v>0</v>
      </c>
      <c r="CU71" s="14">
        <v>0</v>
      </c>
      <c r="CV71" s="14">
        <v>0</v>
      </c>
      <c r="CW71" s="14">
        <v>0</v>
      </c>
      <c r="CX71" s="14">
        <v>0</v>
      </c>
      <c r="CY71" s="14">
        <v>0</v>
      </c>
      <c r="CZ71" s="14">
        <v>0</v>
      </c>
      <c r="DA71" s="14">
        <v>0</v>
      </c>
      <c r="DB71" s="14">
        <v>0</v>
      </c>
      <c r="DC71" s="14">
        <v>0</v>
      </c>
      <c r="DD71" s="14">
        <v>0</v>
      </c>
      <c r="DE71" s="14">
        <v>0</v>
      </c>
      <c r="DF71" s="14">
        <v>0</v>
      </c>
      <c r="DG71" s="14">
        <v>0</v>
      </c>
      <c r="DH71" s="14">
        <v>0</v>
      </c>
      <c r="DI71" s="14">
        <v>0</v>
      </c>
      <c r="DJ71" s="14">
        <v>0</v>
      </c>
      <c r="DK71" s="14">
        <v>0</v>
      </c>
      <c r="DL71" s="14">
        <v>0</v>
      </c>
      <c r="DM71" s="14">
        <v>0</v>
      </c>
      <c r="DN71" s="14">
        <v>0</v>
      </c>
      <c r="DO71" s="14">
        <v>0</v>
      </c>
      <c r="DP71" s="14">
        <v>0</v>
      </c>
      <c r="DQ71" s="14">
        <v>0</v>
      </c>
      <c r="DR71" s="14">
        <v>0</v>
      </c>
      <c r="DS71" s="14">
        <v>0</v>
      </c>
      <c r="DT71" s="14">
        <v>0</v>
      </c>
      <c r="DU71" s="14">
        <v>0</v>
      </c>
      <c r="DV71" s="14">
        <v>0</v>
      </c>
      <c r="DW71" s="14">
        <v>0</v>
      </c>
      <c r="DX71" s="14">
        <v>0</v>
      </c>
      <c r="DY71" s="14">
        <v>0</v>
      </c>
      <c r="DZ71" s="14">
        <v>0</v>
      </c>
      <c r="EA71" s="14">
        <v>0</v>
      </c>
      <c r="EB71" s="14">
        <v>0</v>
      </c>
      <c r="EC71" s="14">
        <v>0</v>
      </c>
      <c r="ED71" s="14">
        <v>0</v>
      </c>
      <c r="EE71" s="14">
        <v>0</v>
      </c>
      <c r="EF71" s="14">
        <v>0</v>
      </c>
      <c r="EG71" s="14">
        <v>0</v>
      </c>
      <c r="EH71" s="14">
        <v>0</v>
      </c>
      <c r="EI71" s="14">
        <v>0</v>
      </c>
      <c r="EJ71" s="14">
        <v>0</v>
      </c>
      <c r="EK71" s="14">
        <v>0</v>
      </c>
      <c r="EL71" s="14">
        <v>0</v>
      </c>
      <c r="EM71" s="14">
        <v>0</v>
      </c>
      <c r="EN71" s="14">
        <v>0</v>
      </c>
      <c r="EO71" s="14">
        <v>0</v>
      </c>
      <c r="EP71" s="14">
        <v>0</v>
      </c>
      <c r="EQ71" s="14">
        <v>0</v>
      </c>
      <c r="ER71" s="14">
        <v>0</v>
      </c>
      <c r="ES71" s="14">
        <v>0</v>
      </c>
      <c r="ET71" s="14">
        <v>0</v>
      </c>
      <c r="EU71" s="14">
        <v>0</v>
      </c>
      <c r="EV71" s="14">
        <v>0</v>
      </c>
      <c r="EW71" s="14">
        <v>0</v>
      </c>
      <c r="EX71" s="14">
        <v>0</v>
      </c>
      <c r="EY71" s="14">
        <v>0</v>
      </c>
      <c r="EZ71" s="14">
        <v>0</v>
      </c>
      <c r="FA71" s="14">
        <v>0</v>
      </c>
      <c r="FB71" s="14">
        <v>0</v>
      </c>
      <c r="FC71" s="14">
        <v>0</v>
      </c>
      <c r="FD71" s="14">
        <v>0</v>
      </c>
      <c r="FE71" s="14">
        <v>0</v>
      </c>
      <c r="FF71" s="14">
        <v>0</v>
      </c>
      <c r="FG71" s="14">
        <v>0</v>
      </c>
      <c r="FH71" s="14">
        <v>0</v>
      </c>
      <c r="FI71" s="14">
        <v>0</v>
      </c>
      <c r="FJ71" s="14">
        <v>0</v>
      </c>
      <c r="FK71" s="14">
        <v>0</v>
      </c>
      <c r="FL71" s="14">
        <v>0</v>
      </c>
      <c r="FM71" s="14">
        <v>0</v>
      </c>
      <c r="FN71" s="14">
        <v>0</v>
      </c>
      <c r="FO71" s="14">
        <v>0</v>
      </c>
      <c r="FP71" s="14">
        <v>0</v>
      </c>
      <c r="FQ71" s="14">
        <v>0</v>
      </c>
      <c r="FR71" s="14">
        <v>0</v>
      </c>
      <c r="FS71" s="14">
        <v>0</v>
      </c>
      <c r="FT71" s="14">
        <v>0</v>
      </c>
      <c r="FU71" s="14">
        <v>0</v>
      </c>
      <c r="FV71" s="14">
        <v>0</v>
      </c>
      <c r="FW71" s="14">
        <v>0</v>
      </c>
      <c r="FX71" s="14">
        <v>0</v>
      </c>
      <c r="FY71" s="14">
        <v>0</v>
      </c>
      <c r="FZ71" s="14">
        <v>0</v>
      </c>
      <c r="GA71" s="14">
        <v>0</v>
      </c>
      <c r="GB71" s="14">
        <v>0</v>
      </c>
      <c r="GC71" s="14">
        <v>0</v>
      </c>
      <c r="GD71" s="14">
        <v>0</v>
      </c>
      <c r="GE71" s="14">
        <v>0</v>
      </c>
      <c r="GF71" s="14">
        <v>0</v>
      </c>
      <c r="GG71" s="14">
        <v>0</v>
      </c>
      <c r="GH71" s="14">
        <v>0</v>
      </c>
      <c r="GI71" s="14">
        <v>0</v>
      </c>
      <c r="GJ71" s="14">
        <v>135618</v>
      </c>
      <c r="GK71" s="13"/>
    </row>
    <row r="72" spans="1:193" x14ac:dyDescent="0.3">
      <c r="A72" s="14">
        <v>135623</v>
      </c>
      <c r="B72" s="14">
        <f>VLOOKUP(A72,'[9]Fluxo por Unidade'!$G:$H,2,0)</f>
        <v>6390</v>
      </c>
      <c r="C72" s="14" t="s">
        <v>233</v>
      </c>
      <c r="D72" s="14" t="s">
        <v>234</v>
      </c>
      <c r="E72" s="15">
        <v>0</v>
      </c>
      <c r="F72" s="14" t="s">
        <v>165</v>
      </c>
      <c r="G72" s="14" t="s">
        <v>166</v>
      </c>
      <c r="H72" s="14" t="str">
        <f>VLOOKUP(B72,Elegibilidade!A:I,9,0)</f>
        <v>Elegível</v>
      </c>
      <c r="I72" s="16">
        <v>24</v>
      </c>
      <c r="J72" s="17">
        <f>SUMIFS(Inadimplência!Q:Q,Inadimplência!A:A,FluxoFuturo!B72)</f>
        <v>0</v>
      </c>
      <c r="K72" s="17">
        <f t="shared" si="14"/>
        <v>197410.52000000002</v>
      </c>
      <c r="L72" s="17">
        <f t="shared" si="15"/>
        <v>197410.52000000002</v>
      </c>
      <c r="M72" s="14" t="s">
        <v>168</v>
      </c>
      <c r="N72" s="17">
        <v>197410.52000000002</v>
      </c>
      <c r="O72" s="17">
        <f t="shared" si="16"/>
        <v>175804.16189509176</v>
      </c>
      <c r="P72" s="17">
        <f>Vendas!$J$2</f>
        <v>886.38148057613409</v>
      </c>
      <c r="Q72" s="116">
        <f>VLOOKUP(B72,Vendas!A:F,6,0)</f>
        <v>372.39</v>
      </c>
      <c r="R72" s="17">
        <f t="shared" si="17"/>
        <v>330079.59955174656</v>
      </c>
      <c r="S72" s="18">
        <f t="shared" si="18"/>
        <v>0.53261141292535696</v>
      </c>
      <c r="T72" s="17">
        <v>8225.44</v>
      </c>
      <c r="U72" s="17">
        <v>8225.44</v>
      </c>
      <c r="V72" s="17">
        <v>8225.44</v>
      </c>
      <c r="W72" s="17">
        <v>8225.44</v>
      </c>
      <c r="X72" s="17">
        <v>8225.44</v>
      </c>
      <c r="Y72" s="17">
        <v>8225.44</v>
      </c>
      <c r="Z72" s="17">
        <v>8225.44</v>
      </c>
      <c r="AA72" s="17">
        <v>8225.44</v>
      </c>
      <c r="AB72" s="17">
        <v>8225.44</v>
      </c>
      <c r="AC72" s="17">
        <v>8225.44</v>
      </c>
      <c r="AD72" s="17">
        <v>8225.44</v>
      </c>
      <c r="AE72" s="17">
        <v>8225.44</v>
      </c>
      <c r="AF72" s="17">
        <v>8225.44</v>
      </c>
      <c r="AG72" s="17">
        <v>8225.44</v>
      </c>
      <c r="AH72" s="17">
        <v>8225.44</v>
      </c>
      <c r="AI72" s="17">
        <v>8225.44</v>
      </c>
      <c r="AJ72" s="17">
        <v>8225.44</v>
      </c>
      <c r="AK72" s="17">
        <v>8225.44</v>
      </c>
      <c r="AL72" s="17">
        <v>8225.44</v>
      </c>
      <c r="AM72" s="17">
        <v>8225.44</v>
      </c>
      <c r="AN72" s="17">
        <v>8225.44</v>
      </c>
      <c r="AO72" s="17">
        <v>8225.44</v>
      </c>
      <c r="AP72" s="17">
        <v>8225.44</v>
      </c>
      <c r="AQ72" s="17">
        <v>8225.4</v>
      </c>
      <c r="AR72" s="14">
        <v>0</v>
      </c>
      <c r="AS72" s="14">
        <v>0</v>
      </c>
      <c r="AT72" s="14">
        <v>0</v>
      </c>
      <c r="AU72" s="14">
        <v>0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4">
        <v>0</v>
      </c>
      <c r="BF72" s="14">
        <v>0</v>
      </c>
      <c r="BG72" s="14">
        <v>0</v>
      </c>
      <c r="BH72" s="14">
        <v>0</v>
      </c>
      <c r="BI72" s="14">
        <v>0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0</v>
      </c>
      <c r="BP72" s="14">
        <v>0</v>
      </c>
      <c r="BQ72" s="14">
        <v>0</v>
      </c>
      <c r="BR72" s="14">
        <v>0</v>
      </c>
      <c r="BS72" s="14">
        <v>0</v>
      </c>
      <c r="BT72" s="14">
        <v>0</v>
      </c>
      <c r="BU72" s="14">
        <v>0</v>
      </c>
      <c r="BV72" s="14">
        <v>0</v>
      </c>
      <c r="BW72" s="14">
        <v>0</v>
      </c>
      <c r="BX72" s="14">
        <v>0</v>
      </c>
      <c r="BY72" s="14">
        <v>0</v>
      </c>
      <c r="BZ72" s="14">
        <v>0</v>
      </c>
      <c r="CA72" s="14">
        <v>0</v>
      </c>
      <c r="CB72" s="14">
        <v>0</v>
      </c>
      <c r="CC72" s="14">
        <v>0</v>
      </c>
      <c r="CD72" s="14">
        <v>0</v>
      </c>
      <c r="CE72" s="14">
        <v>0</v>
      </c>
      <c r="CF72" s="14">
        <v>0</v>
      </c>
      <c r="CG72" s="14">
        <v>0</v>
      </c>
      <c r="CH72" s="14">
        <v>0</v>
      </c>
      <c r="CI72" s="14">
        <v>0</v>
      </c>
      <c r="CJ72" s="14">
        <v>0</v>
      </c>
      <c r="CK72" s="14">
        <v>0</v>
      </c>
      <c r="CL72" s="14">
        <v>0</v>
      </c>
      <c r="CM72" s="14">
        <v>0</v>
      </c>
      <c r="CN72" s="14">
        <v>0</v>
      </c>
      <c r="CO72" s="14">
        <v>0</v>
      </c>
      <c r="CP72" s="14">
        <v>0</v>
      </c>
      <c r="CQ72" s="14">
        <v>0</v>
      </c>
      <c r="CR72" s="14">
        <v>0</v>
      </c>
      <c r="CS72" s="14">
        <v>0</v>
      </c>
      <c r="CT72" s="14">
        <v>0</v>
      </c>
      <c r="CU72" s="14">
        <v>0</v>
      </c>
      <c r="CV72" s="14">
        <v>0</v>
      </c>
      <c r="CW72" s="14">
        <v>0</v>
      </c>
      <c r="CX72" s="14">
        <v>0</v>
      </c>
      <c r="CY72" s="14">
        <v>0</v>
      </c>
      <c r="CZ72" s="14">
        <v>0</v>
      </c>
      <c r="DA72" s="14">
        <v>0</v>
      </c>
      <c r="DB72" s="14">
        <v>0</v>
      </c>
      <c r="DC72" s="14">
        <v>0</v>
      </c>
      <c r="DD72" s="14">
        <v>0</v>
      </c>
      <c r="DE72" s="14">
        <v>0</v>
      </c>
      <c r="DF72" s="14">
        <v>0</v>
      </c>
      <c r="DG72" s="14">
        <v>0</v>
      </c>
      <c r="DH72" s="14">
        <v>0</v>
      </c>
      <c r="DI72" s="14">
        <v>0</v>
      </c>
      <c r="DJ72" s="14">
        <v>0</v>
      </c>
      <c r="DK72" s="14">
        <v>0</v>
      </c>
      <c r="DL72" s="14">
        <v>0</v>
      </c>
      <c r="DM72" s="14">
        <v>0</v>
      </c>
      <c r="DN72" s="14">
        <v>0</v>
      </c>
      <c r="DO72" s="14">
        <v>0</v>
      </c>
      <c r="DP72" s="14">
        <v>0</v>
      </c>
      <c r="DQ72" s="14">
        <v>0</v>
      </c>
      <c r="DR72" s="14">
        <v>0</v>
      </c>
      <c r="DS72" s="14">
        <v>0</v>
      </c>
      <c r="DT72" s="14">
        <v>0</v>
      </c>
      <c r="DU72" s="14">
        <v>0</v>
      </c>
      <c r="DV72" s="14">
        <v>0</v>
      </c>
      <c r="DW72" s="14">
        <v>0</v>
      </c>
      <c r="DX72" s="14">
        <v>0</v>
      </c>
      <c r="DY72" s="14">
        <v>0</v>
      </c>
      <c r="DZ72" s="14">
        <v>0</v>
      </c>
      <c r="EA72" s="14">
        <v>0</v>
      </c>
      <c r="EB72" s="14">
        <v>0</v>
      </c>
      <c r="EC72" s="14">
        <v>0</v>
      </c>
      <c r="ED72" s="14">
        <v>0</v>
      </c>
      <c r="EE72" s="14">
        <v>0</v>
      </c>
      <c r="EF72" s="14">
        <v>0</v>
      </c>
      <c r="EG72" s="14">
        <v>0</v>
      </c>
      <c r="EH72" s="14">
        <v>0</v>
      </c>
      <c r="EI72" s="14">
        <v>0</v>
      </c>
      <c r="EJ72" s="14">
        <v>0</v>
      </c>
      <c r="EK72" s="14">
        <v>0</v>
      </c>
      <c r="EL72" s="14">
        <v>0</v>
      </c>
      <c r="EM72" s="14">
        <v>0</v>
      </c>
      <c r="EN72" s="14">
        <v>0</v>
      </c>
      <c r="EO72" s="14">
        <v>0</v>
      </c>
      <c r="EP72" s="14">
        <v>0</v>
      </c>
      <c r="EQ72" s="14">
        <v>0</v>
      </c>
      <c r="ER72" s="14">
        <v>0</v>
      </c>
      <c r="ES72" s="14">
        <v>0</v>
      </c>
      <c r="ET72" s="14">
        <v>0</v>
      </c>
      <c r="EU72" s="14">
        <v>0</v>
      </c>
      <c r="EV72" s="14">
        <v>0</v>
      </c>
      <c r="EW72" s="14">
        <v>0</v>
      </c>
      <c r="EX72" s="14">
        <v>0</v>
      </c>
      <c r="EY72" s="14">
        <v>0</v>
      </c>
      <c r="EZ72" s="14">
        <v>0</v>
      </c>
      <c r="FA72" s="14">
        <v>0</v>
      </c>
      <c r="FB72" s="14">
        <v>0</v>
      </c>
      <c r="FC72" s="14">
        <v>0</v>
      </c>
      <c r="FD72" s="14">
        <v>0</v>
      </c>
      <c r="FE72" s="14">
        <v>0</v>
      </c>
      <c r="FF72" s="14">
        <v>0</v>
      </c>
      <c r="FG72" s="14">
        <v>0</v>
      </c>
      <c r="FH72" s="14">
        <v>0</v>
      </c>
      <c r="FI72" s="14">
        <v>0</v>
      </c>
      <c r="FJ72" s="14">
        <v>0</v>
      </c>
      <c r="FK72" s="14">
        <v>0</v>
      </c>
      <c r="FL72" s="14">
        <v>0</v>
      </c>
      <c r="FM72" s="14">
        <v>0</v>
      </c>
      <c r="FN72" s="14">
        <v>0</v>
      </c>
      <c r="FO72" s="14">
        <v>0</v>
      </c>
      <c r="FP72" s="14">
        <v>0</v>
      </c>
      <c r="FQ72" s="14">
        <v>0</v>
      </c>
      <c r="FR72" s="14">
        <v>0</v>
      </c>
      <c r="FS72" s="14">
        <v>0</v>
      </c>
      <c r="FT72" s="14">
        <v>0</v>
      </c>
      <c r="FU72" s="14">
        <v>0</v>
      </c>
      <c r="FV72" s="14">
        <v>0</v>
      </c>
      <c r="FW72" s="14">
        <v>0</v>
      </c>
      <c r="FX72" s="14">
        <v>0</v>
      </c>
      <c r="FY72" s="14">
        <v>0</v>
      </c>
      <c r="FZ72" s="14">
        <v>0</v>
      </c>
      <c r="GA72" s="14">
        <v>0</v>
      </c>
      <c r="GB72" s="14">
        <v>0</v>
      </c>
      <c r="GC72" s="14">
        <v>0</v>
      </c>
      <c r="GD72" s="14">
        <v>0</v>
      </c>
      <c r="GE72" s="14">
        <v>0</v>
      </c>
      <c r="GF72" s="14">
        <v>0</v>
      </c>
      <c r="GG72" s="14">
        <v>0</v>
      </c>
      <c r="GH72" s="14">
        <v>0</v>
      </c>
      <c r="GI72" s="14">
        <v>0</v>
      </c>
      <c r="GJ72" s="14">
        <v>135623</v>
      </c>
      <c r="GK72" s="13"/>
    </row>
    <row r="73" spans="1:193" x14ac:dyDescent="0.3">
      <c r="A73" s="14">
        <v>135692</v>
      </c>
      <c r="B73" s="14">
        <f>VLOOKUP(A73,'[9]Fluxo por Unidade'!$G:$H,2,0)</f>
        <v>6411</v>
      </c>
      <c r="C73" s="14" t="s">
        <v>256</v>
      </c>
      <c r="D73" s="14" t="s">
        <v>257</v>
      </c>
      <c r="E73" s="15">
        <v>0</v>
      </c>
      <c r="F73" s="14" t="s">
        <v>165</v>
      </c>
      <c r="G73" s="14" t="s">
        <v>166</v>
      </c>
      <c r="H73" s="14" t="str">
        <f>VLOOKUP(B73,Elegibilidade!A:I,9,0)</f>
        <v>Elegível</v>
      </c>
      <c r="I73" s="16">
        <v>25</v>
      </c>
      <c r="J73" s="17">
        <f>SUMIFS(Inadimplência!Q:Q,Inadimplência!A:A,FluxoFuturo!B73)</f>
        <v>0</v>
      </c>
      <c r="K73" s="17">
        <f t="shared" si="14"/>
        <v>197158.00000000012</v>
      </c>
      <c r="L73" s="17">
        <f t="shared" si="15"/>
        <v>197158.00000000012</v>
      </c>
      <c r="M73" s="14" t="s">
        <v>168</v>
      </c>
      <c r="N73" s="17">
        <v>197158.00000000012</v>
      </c>
      <c r="O73" s="17">
        <f t="shared" si="16"/>
        <v>174783.93656382797</v>
      </c>
      <c r="P73" s="17">
        <f>Vendas!$J$2</f>
        <v>886.38148057613409</v>
      </c>
      <c r="Q73" s="116">
        <f>VLOOKUP(B73,Vendas!A:F,6,0)</f>
        <v>360</v>
      </c>
      <c r="R73" s="17">
        <f t="shared" si="17"/>
        <v>319097.33300740825</v>
      </c>
      <c r="S73" s="18">
        <f t="shared" si="18"/>
        <v>0.54774489939021254</v>
      </c>
      <c r="T73" s="17">
        <v>7886.32</v>
      </c>
      <c r="U73" s="17">
        <v>7886.32</v>
      </c>
      <c r="V73" s="17">
        <v>7886.32</v>
      </c>
      <c r="W73" s="17">
        <v>7886.32</v>
      </c>
      <c r="X73" s="17">
        <v>7886.32</v>
      </c>
      <c r="Y73" s="17">
        <v>7886.32</v>
      </c>
      <c r="Z73" s="17">
        <v>7886.32</v>
      </c>
      <c r="AA73" s="17">
        <v>7886.32</v>
      </c>
      <c r="AB73" s="17">
        <v>7886.32</v>
      </c>
      <c r="AC73" s="17">
        <v>7886.32</v>
      </c>
      <c r="AD73" s="17">
        <v>7886.32</v>
      </c>
      <c r="AE73" s="17">
        <v>7886.32</v>
      </c>
      <c r="AF73" s="17">
        <v>7886.32</v>
      </c>
      <c r="AG73" s="17">
        <v>7886.32</v>
      </c>
      <c r="AH73" s="17">
        <v>7886.32</v>
      </c>
      <c r="AI73" s="17">
        <v>7886.32</v>
      </c>
      <c r="AJ73" s="17">
        <v>7886.32</v>
      </c>
      <c r="AK73" s="17">
        <v>7886.32</v>
      </c>
      <c r="AL73" s="17">
        <v>7886.32</v>
      </c>
      <c r="AM73" s="17">
        <v>7886.32</v>
      </c>
      <c r="AN73" s="17">
        <v>7886.32</v>
      </c>
      <c r="AO73" s="17">
        <v>7886.32</v>
      </c>
      <c r="AP73" s="17">
        <v>7886.32</v>
      </c>
      <c r="AQ73" s="17">
        <v>7886.32</v>
      </c>
      <c r="AR73" s="17">
        <v>7886.32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0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14">
        <v>0</v>
      </c>
      <c r="BR73" s="14">
        <v>0</v>
      </c>
      <c r="BS73" s="14">
        <v>0</v>
      </c>
      <c r="BT73" s="14">
        <v>0</v>
      </c>
      <c r="BU73" s="14">
        <v>0</v>
      </c>
      <c r="BV73" s="14">
        <v>0</v>
      </c>
      <c r="BW73" s="14">
        <v>0</v>
      </c>
      <c r="BX73" s="14">
        <v>0</v>
      </c>
      <c r="BY73" s="14">
        <v>0</v>
      </c>
      <c r="BZ73" s="14">
        <v>0</v>
      </c>
      <c r="CA73" s="14">
        <v>0</v>
      </c>
      <c r="CB73" s="14">
        <v>0</v>
      </c>
      <c r="CC73" s="14">
        <v>0</v>
      </c>
      <c r="CD73" s="14">
        <v>0</v>
      </c>
      <c r="CE73" s="14">
        <v>0</v>
      </c>
      <c r="CF73" s="14">
        <v>0</v>
      </c>
      <c r="CG73" s="14">
        <v>0</v>
      </c>
      <c r="CH73" s="14">
        <v>0</v>
      </c>
      <c r="CI73" s="14">
        <v>0</v>
      </c>
      <c r="CJ73" s="14">
        <v>0</v>
      </c>
      <c r="CK73" s="14">
        <v>0</v>
      </c>
      <c r="CL73" s="14">
        <v>0</v>
      </c>
      <c r="CM73" s="14">
        <v>0</v>
      </c>
      <c r="CN73" s="14">
        <v>0</v>
      </c>
      <c r="CO73" s="14">
        <v>0</v>
      </c>
      <c r="CP73" s="14">
        <v>0</v>
      </c>
      <c r="CQ73" s="14">
        <v>0</v>
      </c>
      <c r="CR73" s="14">
        <v>0</v>
      </c>
      <c r="CS73" s="14">
        <v>0</v>
      </c>
      <c r="CT73" s="14">
        <v>0</v>
      </c>
      <c r="CU73" s="14">
        <v>0</v>
      </c>
      <c r="CV73" s="14">
        <v>0</v>
      </c>
      <c r="CW73" s="14">
        <v>0</v>
      </c>
      <c r="CX73" s="14">
        <v>0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4">
        <v>0</v>
      </c>
      <c r="DF73" s="14">
        <v>0</v>
      </c>
      <c r="DG73" s="14">
        <v>0</v>
      </c>
      <c r="DH73" s="14">
        <v>0</v>
      </c>
      <c r="DI73" s="14">
        <v>0</v>
      </c>
      <c r="DJ73" s="14">
        <v>0</v>
      </c>
      <c r="DK73" s="14">
        <v>0</v>
      </c>
      <c r="DL73" s="14">
        <v>0</v>
      </c>
      <c r="DM73" s="14">
        <v>0</v>
      </c>
      <c r="DN73" s="14">
        <v>0</v>
      </c>
      <c r="DO73" s="14">
        <v>0</v>
      </c>
      <c r="DP73" s="14">
        <v>0</v>
      </c>
      <c r="DQ73" s="14">
        <v>0</v>
      </c>
      <c r="DR73" s="14">
        <v>0</v>
      </c>
      <c r="DS73" s="14">
        <v>0</v>
      </c>
      <c r="DT73" s="14">
        <v>0</v>
      </c>
      <c r="DU73" s="14">
        <v>0</v>
      </c>
      <c r="DV73" s="14">
        <v>0</v>
      </c>
      <c r="DW73" s="14">
        <v>0</v>
      </c>
      <c r="DX73" s="14">
        <v>0</v>
      </c>
      <c r="DY73" s="14">
        <v>0</v>
      </c>
      <c r="DZ73" s="14">
        <v>0</v>
      </c>
      <c r="EA73" s="14">
        <v>0</v>
      </c>
      <c r="EB73" s="14">
        <v>0</v>
      </c>
      <c r="EC73" s="14">
        <v>0</v>
      </c>
      <c r="ED73" s="14">
        <v>0</v>
      </c>
      <c r="EE73" s="14">
        <v>0</v>
      </c>
      <c r="EF73" s="14">
        <v>0</v>
      </c>
      <c r="EG73" s="14">
        <v>0</v>
      </c>
      <c r="EH73" s="14">
        <v>0</v>
      </c>
      <c r="EI73" s="14">
        <v>0</v>
      </c>
      <c r="EJ73" s="14">
        <v>0</v>
      </c>
      <c r="EK73" s="14">
        <v>0</v>
      </c>
      <c r="EL73" s="14">
        <v>0</v>
      </c>
      <c r="EM73" s="14">
        <v>0</v>
      </c>
      <c r="EN73" s="14">
        <v>0</v>
      </c>
      <c r="EO73" s="14">
        <v>0</v>
      </c>
      <c r="EP73" s="14">
        <v>0</v>
      </c>
      <c r="EQ73" s="14">
        <v>0</v>
      </c>
      <c r="ER73" s="14">
        <v>0</v>
      </c>
      <c r="ES73" s="14">
        <v>0</v>
      </c>
      <c r="ET73" s="14">
        <v>0</v>
      </c>
      <c r="EU73" s="14">
        <v>0</v>
      </c>
      <c r="EV73" s="14">
        <v>0</v>
      </c>
      <c r="EW73" s="14">
        <v>0</v>
      </c>
      <c r="EX73" s="14">
        <v>0</v>
      </c>
      <c r="EY73" s="14">
        <v>0</v>
      </c>
      <c r="EZ73" s="14">
        <v>0</v>
      </c>
      <c r="FA73" s="14">
        <v>0</v>
      </c>
      <c r="FB73" s="14">
        <v>0</v>
      </c>
      <c r="FC73" s="14">
        <v>0</v>
      </c>
      <c r="FD73" s="14">
        <v>0</v>
      </c>
      <c r="FE73" s="14">
        <v>0</v>
      </c>
      <c r="FF73" s="14">
        <v>0</v>
      </c>
      <c r="FG73" s="14">
        <v>0</v>
      </c>
      <c r="FH73" s="14">
        <v>0</v>
      </c>
      <c r="FI73" s="14">
        <v>0</v>
      </c>
      <c r="FJ73" s="14">
        <v>0</v>
      </c>
      <c r="FK73" s="14">
        <v>0</v>
      </c>
      <c r="FL73" s="14">
        <v>0</v>
      </c>
      <c r="FM73" s="14">
        <v>0</v>
      </c>
      <c r="FN73" s="14">
        <v>0</v>
      </c>
      <c r="FO73" s="14">
        <v>0</v>
      </c>
      <c r="FP73" s="14">
        <v>0</v>
      </c>
      <c r="FQ73" s="14">
        <v>0</v>
      </c>
      <c r="FR73" s="14">
        <v>0</v>
      </c>
      <c r="FS73" s="14">
        <v>0</v>
      </c>
      <c r="FT73" s="14">
        <v>0</v>
      </c>
      <c r="FU73" s="14">
        <v>0</v>
      </c>
      <c r="FV73" s="14">
        <v>0</v>
      </c>
      <c r="FW73" s="14">
        <v>0</v>
      </c>
      <c r="FX73" s="14">
        <v>0</v>
      </c>
      <c r="FY73" s="14">
        <v>0</v>
      </c>
      <c r="FZ73" s="14">
        <v>0</v>
      </c>
      <c r="GA73" s="14">
        <v>0</v>
      </c>
      <c r="GB73" s="14">
        <v>0</v>
      </c>
      <c r="GC73" s="14">
        <v>0</v>
      </c>
      <c r="GD73" s="14">
        <v>0</v>
      </c>
      <c r="GE73" s="14">
        <v>0</v>
      </c>
      <c r="GF73" s="14">
        <v>0</v>
      </c>
      <c r="GG73" s="14">
        <v>0</v>
      </c>
      <c r="GH73" s="14">
        <v>0</v>
      </c>
      <c r="GI73" s="14">
        <v>0</v>
      </c>
      <c r="GJ73" s="14">
        <v>135692</v>
      </c>
      <c r="GK73" s="13"/>
    </row>
    <row r="74" spans="1:193" x14ac:dyDescent="0.3">
      <c r="A74" s="14">
        <v>135620</v>
      </c>
      <c r="B74" s="14">
        <f>VLOOKUP(A74,'[9]Fluxo por Unidade'!$G:$H,2,0)</f>
        <v>6366</v>
      </c>
      <c r="C74" s="14" t="s">
        <v>189</v>
      </c>
      <c r="D74" s="14" t="s">
        <v>190</v>
      </c>
      <c r="E74" s="15">
        <v>0</v>
      </c>
      <c r="F74" s="14" t="s">
        <v>165</v>
      </c>
      <c r="G74" s="14" t="s">
        <v>166</v>
      </c>
      <c r="H74" s="14" t="str">
        <f>VLOOKUP(B74,Elegibilidade!A:I,9,0)</f>
        <v>Elegível</v>
      </c>
      <c r="I74" s="16">
        <v>24</v>
      </c>
      <c r="J74" s="17">
        <f>SUMIFS(Inadimplência!Q:Q,Inadimplência!A:A,FluxoFuturo!B74)</f>
        <v>0</v>
      </c>
      <c r="K74" s="17">
        <f t="shared" si="14"/>
        <v>193991.36</v>
      </c>
      <c r="L74" s="17">
        <f t="shared" si="15"/>
        <v>193991.36</v>
      </c>
      <c r="M74" s="14" t="s">
        <v>168</v>
      </c>
      <c r="N74" s="17">
        <v>193991.36</v>
      </c>
      <c r="O74" s="17">
        <f t="shared" si="16"/>
        <v>172759.21395117717</v>
      </c>
      <c r="P74" s="17">
        <f>Vendas!$J$2</f>
        <v>886.38148057613409</v>
      </c>
      <c r="Q74" s="116">
        <f>VLOOKUP(B74,Vendas!A:F,6,0)</f>
        <v>365.94</v>
      </c>
      <c r="R74" s="17">
        <f t="shared" si="17"/>
        <v>324362.43900203053</v>
      </c>
      <c r="S74" s="18">
        <f t="shared" si="18"/>
        <v>0.53261165035849201</v>
      </c>
      <c r="T74" s="17">
        <v>8082.97</v>
      </c>
      <c r="U74" s="17">
        <v>8082.97</v>
      </c>
      <c r="V74" s="17">
        <v>8082.97</v>
      </c>
      <c r="W74" s="17">
        <v>8082.97</v>
      </c>
      <c r="X74" s="17">
        <v>8082.97</v>
      </c>
      <c r="Y74" s="17">
        <v>8082.97</v>
      </c>
      <c r="Z74" s="17">
        <v>8082.97</v>
      </c>
      <c r="AA74" s="17">
        <v>8082.97</v>
      </c>
      <c r="AB74" s="17">
        <v>8082.97</v>
      </c>
      <c r="AC74" s="17">
        <v>8082.97</v>
      </c>
      <c r="AD74" s="17">
        <v>8082.97</v>
      </c>
      <c r="AE74" s="17">
        <v>8082.97</v>
      </c>
      <c r="AF74" s="17">
        <v>8082.97</v>
      </c>
      <c r="AG74" s="17">
        <v>8082.97</v>
      </c>
      <c r="AH74" s="17">
        <v>8082.97</v>
      </c>
      <c r="AI74" s="17">
        <v>8082.97</v>
      </c>
      <c r="AJ74" s="17">
        <v>8082.97</v>
      </c>
      <c r="AK74" s="17">
        <v>8082.97</v>
      </c>
      <c r="AL74" s="17">
        <v>8082.97</v>
      </c>
      <c r="AM74" s="17">
        <v>8082.97</v>
      </c>
      <c r="AN74" s="17">
        <v>8082.97</v>
      </c>
      <c r="AO74" s="17">
        <v>8082.97</v>
      </c>
      <c r="AP74" s="17">
        <v>8082.97</v>
      </c>
      <c r="AQ74" s="17">
        <v>8083.05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4">
        <v>0</v>
      </c>
      <c r="BF74" s="14">
        <v>0</v>
      </c>
      <c r="BG74" s="14">
        <v>0</v>
      </c>
      <c r="BH74" s="14">
        <v>0</v>
      </c>
      <c r="BI74" s="14">
        <v>0</v>
      </c>
      <c r="BJ74" s="14">
        <v>0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  <c r="BP74" s="14">
        <v>0</v>
      </c>
      <c r="BQ74" s="14">
        <v>0</v>
      </c>
      <c r="BR74" s="14">
        <v>0</v>
      </c>
      <c r="BS74" s="14">
        <v>0</v>
      </c>
      <c r="BT74" s="14">
        <v>0</v>
      </c>
      <c r="BU74" s="14">
        <v>0</v>
      </c>
      <c r="BV74" s="14">
        <v>0</v>
      </c>
      <c r="BW74" s="14">
        <v>0</v>
      </c>
      <c r="BX74" s="14">
        <v>0</v>
      </c>
      <c r="BY74" s="14">
        <v>0</v>
      </c>
      <c r="BZ74" s="14">
        <v>0</v>
      </c>
      <c r="CA74" s="14">
        <v>0</v>
      </c>
      <c r="CB74" s="14">
        <v>0</v>
      </c>
      <c r="CC74" s="14">
        <v>0</v>
      </c>
      <c r="CD74" s="14">
        <v>0</v>
      </c>
      <c r="CE74" s="14">
        <v>0</v>
      </c>
      <c r="CF74" s="14">
        <v>0</v>
      </c>
      <c r="CG74" s="14">
        <v>0</v>
      </c>
      <c r="CH74" s="14">
        <v>0</v>
      </c>
      <c r="CI74" s="14">
        <v>0</v>
      </c>
      <c r="CJ74" s="14">
        <v>0</v>
      </c>
      <c r="CK74" s="14">
        <v>0</v>
      </c>
      <c r="CL74" s="14">
        <v>0</v>
      </c>
      <c r="CM74" s="14">
        <v>0</v>
      </c>
      <c r="CN74" s="14">
        <v>0</v>
      </c>
      <c r="CO74" s="14">
        <v>0</v>
      </c>
      <c r="CP74" s="14">
        <v>0</v>
      </c>
      <c r="CQ74" s="14">
        <v>0</v>
      </c>
      <c r="CR74" s="14">
        <v>0</v>
      </c>
      <c r="CS74" s="14">
        <v>0</v>
      </c>
      <c r="CT74" s="14">
        <v>0</v>
      </c>
      <c r="CU74" s="14">
        <v>0</v>
      </c>
      <c r="CV74" s="14">
        <v>0</v>
      </c>
      <c r="CW74" s="14">
        <v>0</v>
      </c>
      <c r="CX74" s="14">
        <v>0</v>
      </c>
      <c r="CY74" s="14">
        <v>0</v>
      </c>
      <c r="CZ74" s="14">
        <v>0</v>
      </c>
      <c r="DA74" s="14">
        <v>0</v>
      </c>
      <c r="DB74" s="14">
        <v>0</v>
      </c>
      <c r="DC74" s="14">
        <v>0</v>
      </c>
      <c r="DD74" s="14">
        <v>0</v>
      </c>
      <c r="DE74" s="14">
        <v>0</v>
      </c>
      <c r="DF74" s="14">
        <v>0</v>
      </c>
      <c r="DG74" s="14">
        <v>0</v>
      </c>
      <c r="DH74" s="14">
        <v>0</v>
      </c>
      <c r="DI74" s="14">
        <v>0</v>
      </c>
      <c r="DJ74" s="14">
        <v>0</v>
      </c>
      <c r="DK74" s="14">
        <v>0</v>
      </c>
      <c r="DL74" s="14">
        <v>0</v>
      </c>
      <c r="DM74" s="14">
        <v>0</v>
      </c>
      <c r="DN74" s="14">
        <v>0</v>
      </c>
      <c r="DO74" s="14">
        <v>0</v>
      </c>
      <c r="DP74" s="14">
        <v>0</v>
      </c>
      <c r="DQ74" s="14">
        <v>0</v>
      </c>
      <c r="DR74" s="14">
        <v>0</v>
      </c>
      <c r="DS74" s="14">
        <v>0</v>
      </c>
      <c r="DT74" s="14">
        <v>0</v>
      </c>
      <c r="DU74" s="14">
        <v>0</v>
      </c>
      <c r="DV74" s="14">
        <v>0</v>
      </c>
      <c r="DW74" s="14">
        <v>0</v>
      </c>
      <c r="DX74" s="14">
        <v>0</v>
      </c>
      <c r="DY74" s="14">
        <v>0</v>
      </c>
      <c r="DZ74" s="14">
        <v>0</v>
      </c>
      <c r="EA74" s="14">
        <v>0</v>
      </c>
      <c r="EB74" s="14">
        <v>0</v>
      </c>
      <c r="EC74" s="14">
        <v>0</v>
      </c>
      <c r="ED74" s="14">
        <v>0</v>
      </c>
      <c r="EE74" s="14">
        <v>0</v>
      </c>
      <c r="EF74" s="14">
        <v>0</v>
      </c>
      <c r="EG74" s="14">
        <v>0</v>
      </c>
      <c r="EH74" s="14">
        <v>0</v>
      </c>
      <c r="EI74" s="14">
        <v>0</v>
      </c>
      <c r="EJ74" s="14">
        <v>0</v>
      </c>
      <c r="EK74" s="14">
        <v>0</v>
      </c>
      <c r="EL74" s="14">
        <v>0</v>
      </c>
      <c r="EM74" s="14">
        <v>0</v>
      </c>
      <c r="EN74" s="14">
        <v>0</v>
      </c>
      <c r="EO74" s="14">
        <v>0</v>
      </c>
      <c r="EP74" s="14">
        <v>0</v>
      </c>
      <c r="EQ74" s="14">
        <v>0</v>
      </c>
      <c r="ER74" s="14">
        <v>0</v>
      </c>
      <c r="ES74" s="14">
        <v>0</v>
      </c>
      <c r="ET74" s="14">
        <v>0</v>
      </c>
      <c r="EU74" s="14">
        <v>0</v>
      </c>
      <c r="EV74" s="14">
        <v>0</v>
      </c>
      <c r="EW74" s="14">
        <v>0</v>
      </c>
      <c r="EX74" s="14">
        <v>0</v>
      </c>
      <c r="EY74" s="14">
        <v>0</v>
      </c>
      <c r="EZ74" s="14">
        <v>0</v>
      </c>
      <c r="FA74" s="14">
        <v>0</v>
      </c>
      <c r="FB74" s="14">
        <v>0</v>
      </c>
      <c r="FC74" s="14">
        <v>0</v>
      </c>
      <c r="FD74" s="14">
        <v>0</v>
      </c>
      <c r="FE74" s="14">
        <v>0</v>
      </c>
      <c r="FF74" s="14">
        <v>0</v>
      </c>
      <c r="FG74" s="14">
        <v>0</v>
      </c>
      <c r="FH74" s="14">
        <v>0</v>
      </c>
      <c r="FI74" s="14">
        <v>0</v>
      </c>
      <c r="FJ74" s="14">
        <v>0</v>
      </c>
      <c r="FK74" s="14">
        <v>0</v>
      </c>
      <c r="FL74" s="14">
        <v>0</v>
      </c>
      <c r="FM74" s="14">
        <v>0</v>
      </c>
      <c r="FN74" s="14">
        <v>0</v>
      </c>
      <c r="FO74" s="14">
        <v>0</v>
      </c>
      <c r="FP74" s="14">
        <v>0</v>
      </c>
      <c r="FQ74" s="14">
        <v>0</v>
      </c>
      <c r="FR74" s="14">
        <v>0</v>
      </c>
      <c r="FS74" s="14">
        <v>0</v>
      </c>
      <c r="FT74" s="14">
        <v>0</v>
      </c>
      <c r="FU74" s="14">
        <v>0</v>
      </c>
      <c r="FV74" s="14">
        <v>0</v>
      </c>
      <c r="FW74" s="14">
        <v>0</v>
      </c>
      <c r="FX74" s="14">
        <v>0</v>
      </c>
      <c r="FY74" s="14">
        <v>0</v>
      </c>
      <c r="FZ74" s="14">
        <v>0</v>
      </c>
      <c r="GA74" s="14">
        <v>0</v>
      </c>
      <c r="GB74" s="14">
        <v>0</v>
      </c>
      <c r="GC74" s="14">
        <v>0</v>
      </c>
      <c r="GD74" s="14">
        <v>0</v>
      </c>
      <c r="GE74" s="14">
        <v>0</v>
      </c>
      <c r="GF74" s="14">
        <v>0</v>
      </c>
      <c r="GG74" s="14">
        <v>0</v>
      </c>
      <c r="GH74" s="14">
        <v>0</v>
      </c>
      <c r="GI74" s="14">
        <v>0</v>
      </c>
      <c r="GJ74" s="14">
        <v>135620</v>
      </c>
      <c r="GK74" s="13"/>
    </row>
    <row r="75" spans="1:193" x14ac:dyDescent="0.3">
      <c r="A75" s="14">
        <v>135637</v>
      </c>
      <c r="B75" s="14">
        <f>VLOOKUP(A75,'[9]Fluxo por Unidade'!$G:$H,2,0)</f>
        <v>6454</v>
      </c>
      <c r="C75" s="14" t="s">
        <v>295</v>
      </c>
      <c r="D75" s="14" t="s">
        <v>296</v>
      </c>
      <c r="E75" s="15">
        <v>0</v>
      </c>
      <c r="F75" s="14" t="s">
        <v>165</v>
      </c>
      <c r="G75" s="14" t="s">
        <v>166</v>
      </c>
      <c r="H75" s="14" t="str">
        <f>VLOOKUP(B75,Elegibilidade!A:I,9,0)</f>
        <v>Elegível</v>
      </c>
      <c r="I75" s="16">
        <v>19</v>
      </c>
      <c r="J75" s="17">
        <f>SUMIFS(Inadimplência!Q:Q,Inadimplência!A:A,FluxoFuturo!B75)</f>
        <v>0</v>
      </c>
      <c r="K75" s="17">
        <f t="shared" si="14"/>
        <v>191583.34999999995</v>
      </c>
      <c r="L75" s="17">
        <f t="shared" si="15"/>
        <v>191583.34999999995</v>
      </c>
      <c r="M75" s="14" t="s">
        <v>168</v>
      </c>
      <c r="N75" s="17">
        <v>191583.34999999995</v>
      </c>
      <c r="O75" s="17">
        <f t="shared" si="16"/>
        <v>174551.50397046824</v>
      </c>
      <c r="P75" s="17">
        <f>Vendas!$J$2</f>
        <v>886.38148057613409</v>
      </c>
      <c r="Q75" s="116">
        <f>VLOOKUP(B75,Vendas!A:F,6,0)</f>
        <v>360</v>
      </c>
      <c r="R75" s="17">
        <f t="shared" si="17"/>
        <v>319097.33300740825</v>
      </c>
      <c r="S75" s="18">
        <f t="shared" si="18"/>
        <v>0.54701649282169273</v>
      </c>
      <c r="T75" s="17">
        <v>10083.33</v>
      </c>
      <c r="U75" s="17">
        <v>10083.33</v>
      </c>
      <c r="V75" s="17">
        <v>10083.33</v>
      </c>
      <c r="W75" s="17">
        <v>10083.33</v>
      </c>
      <c r="X75" s="17">
        <v>10083.33</v>
      </c>
      <c r="Y75" s="17">
        <v>10083.33</v>
      </c>
      <c r="Z75" s="17">
        <v>10083.33</v>
      </c>
      <c r="AA75" s="17">
        <v>10083.33</v>
      </c>
      <c r="AB75" s="17">
        <v>10083.33</v>
      </c>
      <c r="AC75" s="17">
        <v>10083.33</v>
      </c>
      <c r="AD75" s="17">
        <v>10083.33</v>
      </c>
      <c r="AE75" s="17">
        <v>10083.33</v>
      </c>
      <c r="AF75" s="17">
        <v>10083.33</v>
      </c>
      <c r="AG75" s="17">
        <v>10083.33</v>
      </c>
      <c r="AH75" s="17">
        <v>10083.33</v>
      </c>
      <c r="AI75" s="17">
        <v>10083.33</v>
      </c>
      <c r="AJ75" s="17">
        <v>10083.33</v>
      </c>
      <c r="AK75" s="17">
        <v>10083.33</v>
      </c>
      <c r="AL75" s="17">
        <v>10083.41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  <c r="CB75" s="14">
        <v>0</v>
      </c>
      <c r="CC75" s="14">
        <v>0</v>
      </c>
      <c r="CD75" s="14">
        <v>0</v>
      </c>
      <c r="CE75" s="14">
        <v>0</v>
      </c>
      <c r="CF75" s="14">
        <v>0</v>
      </c>
      <c r="CG75" s="14">
        <v>0</v>
      </c>
      <c r="CH75" s="14">
        <v>0</v>
      </c>
      <c r="CI75" s="14">
        <v>0</v>
      </c>
      <c r="CJ75" s="14">
        <v>0</v>
      </c>
      <c r="CK75" s="14">
        <v>0</v>
      </c>
      <c r="CL75" s="14">
        <v>0</v>
      </c>
      <c r="CM75" s="14">
        <v>0</v>
      </c>
      <c r="CN75" s="14">
        <v>0</v>
      </c>
      <c r="CO75" s="14">
        <v>0</v>
      </c>
      <c r="CP75" s="14">
        <v>0</v>
      </c>
      <c r="CQ75" s="14">
        <v>0</v>
      </c>
      <c r="CR75" s="14">
        <v>0</v>
      </c>
      <c r="CS75" s="14">
        <v>0</v>
      </c>
      <c r="CT75" s="14">
        <v>0</v>
      </c>
      <c r="CU75" s="14">
        <v>0</v>
      </c>
      <c r="CV75" s="14">
        <v>0</v>
      </c>
      <c r="CW75" s="14">
        <v>0</v>
      </c>
      <c r="CX75" s="14">
        <v>0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4">
        <v>0</v>
      </c>
      <c r="DF75" s="14">
        <v>0</v>
      </c>
      <c r="DG75" s="14">
        <v>0</v>
      </c>
      <c r="DH75" s="14">
        <v>0</v>
      </c>
      <c r="DI75" s="14">
        <v>0</v>
      </c>
      <c r="DJ75" s="14">
        <v>0</v>
      </c>
      <c r="DK75" s="14">
        <v>0</v>
      </c>
      <c r="DL75" s="14">
        <v>0</v>
      </c>
      <c r="DM75" s="14">
        <v>0</v>
      </c>
      <c r="DN75" s="14">
        <v>0</v>
      </c>
      <c r="DO75" s="14">
        <v>0</v>
      </c>
      <c r="DP75" s="14">
        <v>0</v>
      </c>
      <c r="DQ75" s="14">
        <v>0</v>
      </c>
      <c r="DR75" s="14">
        <v>0</v>
      </c>
      <c r="DS75" s="14">
        <v>0</v>
      </c>
      <c r="DT75" s="14">
        <v>0</v>
      </c>
      <c r="DU75" s="14">
        <v>0</v>
      </c>
      <c r="DV75" s="14">
        <v>0</v>
      </c>
      <c r="DW75" s="14">
        <v>0</v>
      </c>
      <c r="DX75" s="14">
        <v>0</v>
      </c>
      <c r="DY75" s="14">
        <v>0</v>
      </c>
      <c r="DZ75" s="14">
        <v>0</v>
      </c>
      <c r="EA75" s="14">
        <v>0</v>
      </c>
      <c r="EB75" s="14">
        <v>0</v>
      </c>
      <c r="EC75" s="14">
        <v>0</v>
      </c>
      <c r="ED75" s="14">
        <v>0</v>
      </c>
      <c r="EE75" s="14">
        <v>0</v>
      </c>
      <c r="EF75" s="14">
        <v>0</v>
      </c>
      <c r="EG75" s="14">
        <v>0</v>
      </c>
      <c r="EH75" s="14">
        <v>0</v>
      </c>
      <c r="EI75" s="14">
        <v>0</v>
      </c>
      <c r="EJ75" s="14">
        <v>0</v>
      </c>
      <c r="EK75" s="14">
        <v>0</v>
      </c>
      <c r="EL75" s="14">
        <v>0</v>
      </c>
      <c r="EM75" s="14">
        <v>0</v>
      </c>
      <c r="EN75" s="14">
        <v>0</v>
      </c>
      <c r="EO75" s="14">
        <v>0</v>
      </c>
      <c r="EP75" s="14">
        <v>0</v>
      </c>
      <c r="EQ75" s="14">
        <v>0</v>
      </c>
      <c r="ER75" s="14">
        <v>0</v>
      </c>
      <c r="ES75" s="14">
        <v>0</v>
      </c>
      <c r="ET75" s="14">
        <v>0</v>
      </c>
      <c r="EU75" s="14">
        <v>0</v>
      </c>
      <c r="EV75" s="14">
        <v>0</v>
      </c>
      <c r="EW75" s="14">
        <v>0</v>
      </c>
      <c r="EX75" s="14">
        <v>0</v>
      </c>
      <c r="EY75" s="14">
        <v>0</v>
      </c>
      <c r="EZ75" s="14">
        <v>0</v>
      </c>
      <c r="FA75" s="14">
        <v>0</v>
      </c>
      <c r="FB75" s="14">
        <v>0</v>
      </c>
      <c r="FC75" s="14">
        <v>0</v>
      </c>
      <c r="FD75" s="14">
        <v>0</v>
      </c>
      <c r="FE75" s="14">
        <v>0</v>
      </c>
      <c r="FF75" s="14">
        <v>0</v>
      </c>
      <c r="FG75" s="14">
        <v>0</v>
      </c>
      <c r="FH75" s="14">
        <v>0</v>
      </c>
      <c r="FI75" s="14">
        <v>0</v>
      </c>
      <c r="FJ75" s="14">
        <v>0</v>
      </c>
      <c r="FK75" s="14">
        <v>0</v>
      </c>
      <c r="FL75" s="14">
        <v>0</v>
      </c>
      <c r="FM75" s="14">
        <v>0</v>
      </c>
      <c r="FN75" s="14">
        <v>0</v>
      </c>
      <c r="FO75" s="14">
        <v>0</v>
      </c>
      <c r="FP75" s="14">
        <v>0</v>
      </c>
      <c r="FQ75" s="14">
        <v>0</v>
      </c>
      <c r="FR75" s="14">
        <v>0</v>
      </c>
      <c r="FS75" s="14">
        <v>0</v>
      </c>
      <c r="FT75" s="14">
        <v>0</v>
      </c>
      <c r="FU75" s="14">
        <v>0</v>
      </c>
      <c r="FV75" s="14">
        <v>0</v>
      </c>
      <c r="FW75" s="14">
        <v>0</v>
      </c>
      <c r="FX75" s="14">
        <v>0</v>
      </c>
      <c r="FY75" s="14">
        <v>0</v>
      </c>
      <c r="FZ75" s="14">
        <v>0</v>
      </c>
      <c r="GA75" s="14">
        <v>0</v>
      </c>
      <c r="GB75" s="14">
        <v>0</v>
      </c>
      <c r="GC75" s="14">
        <v>0</v>
      </c>
      <c r="GD75" s="14">
        <v>0</v>
      </c>
      <c r="GE75" s="14">
        <v>0</v>
      </c>
      <c r="GF75" s="14">
        <v>0</v>
      </c>
      <c r="GG75" s="14">
        <v>0</v>
      </c>
      <c r="GH75" s="14">
        <v>0</v>
      </c>
      <c r="GI75" s="14">
        <v>0</v>
      </c>
      <c r="GJ75" s="14">
        <v>135637</v>
      </c>
      <c r="GK75" s="13"/>
    </row>
    <row r="76" spans="1:193" x14ac:dyDescent="0.3">
      <c r="A76" s="14">
        <v>135638</v>
      </c>
      <c r="B76" s="14">
        <f>VLOOKUP(A76,'[9]Fluxo por Unidade'!$G:$H,2,0)</f>
        <v>6354</v>
      </c>
      <c r="C76" s="14" t="s">
        <v>172</v>
      </c>
      <c r="D76" s="14" t="s">
        <v>173</v>
      </c>
      <c r="E76" s="15">
        <v>0</v>
      </c>
      <c r="F76" s="14" t="s">
        <v>165</v>
      </c>
      <c r="G76" s="14" t="s">
        <v>166</v>
      </c>
      <c r="H76" s="14" t="str">
        <f>VLOOKUP(B76,Elegibilidade!A:I,9,0)</f>
        <v>Elegível</v>
      </c>
      <c r="I76" s="16">
        <v>24</v>
      </c>
      <c r="J76" s="17">
        <f>SUMIFS(Inadimplência!Q:Q,Inadimplência!A:A,FluxoFuturo!B76)</f>
        <v>0</v>
      </c>
      <c r="K76" s="17">
        <f t="shared" si="14"/>
        <v>190842.47999999998</v>
      </c>
      <c r="L76" s="17">
        <f t="shared" si="15"/>
        <v>190842.47999999998</v>
      </c>
      <c r="M76" s="14" t="s">
        <v>168</v>
      </c>
      <c r="N76" s="17">
        <v>190842.47999999998</v>
      </c>
      <c r="O76" s="17">
        <f t="shared" si="16"/>
        <v>169954.98283333515</v>
      </c>
      <c r="P76" s="17">
        <f>Vendas!$J$2</f>
        <v>886.38148057613409</v>
      </c>
      <c r="Q76" s="116">
        <f>VLOOKUP(B76,Vendas!A:F,6,0)</f>
        <v>360</v>
      </c>
      <c r="R76" s="17">
        <f t="shared" si="17"/>
        <v>319097.33300740825</v>
      </c>
      <c r="S76" s="18">
        <f t="shared" si="18"/>
        <v>0.53261173082066915</v>
      </c>
      <c r="T76" s="17">
        <v>7951.77</v>
      </c>
      <c r="U76" s="17">
        <v>7951.77</v>
      </c>
      <c r="V76" s="17">
        <v>7951.77</v>
      </c>
      <c r="W76" s="17">
        <v>7951.77</v>
      </c>
      <c r="X76" s="17">
        <v>7951.77</v>
      </c>
      <c r="Y76" s="17">
        <v>7951.77</v>
      </c>
      <c r="Z76" s="17">
        <v>7951.77</v>
      </c>
      <c r="AA76" s="17">
        <v>7951.77</v>
      </c>
      <c r="AB76" s="17">
        <v>7951.77</v>
      </c>
      <c r="AC76" s="17">
        <v>7951.77</v>
      </c>
      <c r="AD76" s="17">
        <v>7951.77</v>
      </c>
      <c r="AE76" s="17">
        <v>7951.77</v>
      </c>
      <c r="AF76" s="17">
        <v>7951.77</v>
      </c>
      <c r="AG76" s="17">
        <v>7951.77</v>
      </c>
      <c r="AH76" s="17">
        <v>7951.77</v>
      </c>
      <c r="AI76" s="17">
        <v>7951.77</v>
      </c>
      <c r="AJ76" s="17">
        <v>7951.77</v>
      </c>
      <c r="AK76" s="17">
        <v>7951.77</v>
      </c>
      <c r="AL76" s="17">
        <v>7951.77</v>
      </c>
      <c r="AM76" s="17">
        <v>7951.77</v>
      </c>
      <c r="AN76" s="17">
        <v>7951.77</v>
      </c>
      <c r="AO76" s="17">
        <v>7951.77</v>
      </c>
      <c r="AP76" s="17">
        <v>7951.77</v>
      </c>
      <c r="AQ76" s="17">
        <v>7951.77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  <c r="CB76" s="14">
        <v>0</v>
      </c>
      <c r="CC76" s="14">
        <v>0</v>
      </c>
      <c r="CD76" s="14">
        <v>0</v>
      </c>
      <c r="CE76" s="14">
        <v>0</v>
      </c>
      <c r="CF76" s="14">
        <v>0</v>
      </c>
      <c r="CG76" s="14">
        <v>0</v>
      </c>
      <c r="CH76" s="14">
        <v>0</v>
      </c>
      <c r="CI76" s="14">
        <v>0</v>
      </c>
      <c r="CJ76" s="14">
        <v>0</v>
      </c>
      <c r="CK76" s="14">
        <v>0</v>
      </c>
      <c r="CL76" s="14">
        <v>0</v>
      </c>
      <c r="CM76" s="14">
        <v>0</v>
      </c>
      <c r="CN76" s="14">
        <v>0</v>
      </c>
      <c r="CO76" s="14">
        <v>0</v>
      </c>
      <c r="CP76" s="14">
        <v>0</v>
      </c>
      <c r="CQ76" s="14">
        <v>0</v>
      </c>
      <c r="CR76" s="14">
        <v>0</v>
      </c>
      <c r="CS76" s="14">
        <v>0</v>
      </c>
      <c r="CT76" s="14">
        <v>0</v>
      </c>
      <c r="CU76" s="14">
        <v>0</v>
      </c>
      <c r="CV76" s="14">
        <v>0</v>
      </c>
      <c r="CW76" s="14">
        <v>0</v>
      </c>
      <c r="CX76" s="14">
        <v>0</v>
      </c>
      <c r="CY76" s="14">
        <v>0</v>
      </c>
      <c r="CZ76" s="14">
        <v>0</v>
      </c>
      <c r="DA76" s="14">
        <v>0</v>
      </c>
      <c r="DB76" s="14">
        <v>0</v>
      </c>
      <c r="DC76" s="14">
        <v>0</v>
      </c>
      <c r="DD76" s="14">
        <v>0</v>
      </c>
      <c r="DE76" s="14">
        <v>0</v>
      </c>
      <c r="DF76" s="14">
        <v>0</v>
      </c>
      <c r="DG76" s="14">
        <v>0</v>
      </c>
      <c r="DH76" s="14">
        <v>0</v>
      </c>
      <c r="DI76" s="14">
        <v>0</v>
      </c>
      <c r="DJ76" s="14">
        <v>0</v>
      </c>
      <c r="DK76" s="14">
        <v>0</v>
      </c>
      <c r="DL76" s="14">
        <v>0</v>
      </c>
      <c r="DM76" s="14">
        <v>0</v>
      </c>
      <c r="DN76" s="14">
        <v>0</v>
      </c>
      <c r="DO76" s="14">
        <v>0</v>
      </c>
      <c r="DP76" s="14">
        <v>0</v>
      </c>
      <c r="DQ76" s="14">
        <v>0</v>
      </c>
      <c r="DR76" s="14">
        <v>0</v>
      </c>
      <c r="DS76" s="14">
        <v>0</v>
      </c>
      <c r="DT76" s="14">
        <v>0</v>
      </c>
      <c r="DU76" s="14">
        <v>0</v>
      </c>
      <c r="DV76" s="14">
        <v>0</v>
      </c>
      <c r="DW76" s="14">
        <v>0</v>
      </c>
      <c r="DX76" s="14">
        <v>0</v>
      </c>
      <c r="DY76" s="14">
        <v>0</v>
      </c>
      <c r="DZ76" s="14">
        <v>0</v>
      </c>
      <c r="EA76" s="14">
        <v>0</v>
      </c>
      <c r="EB76" s="14">
        <v>0</v>
      </c>
      <c r="EC76" s="14">
        <v>0</v>
      </c>
      <c r="ED76" s="14">
        <v>0</v>
      </c>
      <c r="EE76" s="14">
        <v>0</v>
      </c>
      <c r="EF76" s="14">
        <v>0</v>
      </c>
      <c r="EG76" s="14">
        <v>0</v>
      </c>
      <c r="EH76" s="14">
        <v>0</v>
      </c>
      <c r="EI76" s="14">
        <v>0</v>
      </c>
      <c r="EJ76" s="14">
        <v>0</v>
      </c>
      <c r="EK76" s="14">
        <v>0</v>
      </c>
      <c r="EL76" s="14">
        <v>0</v>
      </c>
      <c r="EM76" s="14">
        <v>0</v>
      </c>
      <c r="EN76" s="14">
        <v>0</v>
      </c>
      <c r="EO76" s="14">
        <v>0</v>
      </c>
      <c r="EP76" s="14">
        <v>0</v>
      </c>
      <c r="EQ76" s="14">
        <v>0</v>
      </c>
      <c r="ER76" s="14">
        <v>0</v>
      </c>
      <c r="ES76" s="14">
        <v>0</v>
      </c>
      <c r="ET76" s="14">
        <v>0</v>
      </c>
      <c r="EU76" s="14">
        <v>0</v>
      </c>
      <c r="EV76" s="14">
        <v>0</v>
      </c>
      <c r="EW76" s="14">
        <v>0</v>
      </c>
      <c r="EX76" s="14">
        <v>0</v>
      </c>
      <c r="EY76" s="14">
        <v>0</v>
      </c>
      <c r="EZ76" s="14">
        <v>0</v>
      </c>
      <c r="FA76" s="14">
        <v>0</v>
      </c>
      <c r="FB76" s="14">
        <v>0</v>
      </c>
      <c r="FC76" s="14">
        <v>0</v>
      </c>
      <c r="FD76" s="14">
        <v>0</v>
      </c>
      <c r="FE76" s="14">
        <v>0</v>
      </c>
      <c r="FF76" s="14">
        <v>0</v>
      </c>
      <c r="FG76" s="14">
        <v>0</v>
      </c>
      <c r="FH76" s="14">
        <v>0</v>
      </c>
      <c r="FI76" s="14">
        <v>0</v>
      </c>
      <c r="FJ76" s="14">
        <v>0</v>
      </c>
      <c r="FK76" s="14">
        <v>0</v>
      </c>
      <c r="FL76" s="14">
        <v>0</v>
      </c>
      <c r="FM76" s="14">
        <v>0</v>
      </c>
      <c r="FN76" s="14">
        <v>0</v>
      </c>
      <c r="FO76" s="14">
        <v>0</v>
      </c>
      <c r="FP76" s="14">
        <v>0</v>
      </c>
      <c r="FQ76" s="14">
        <v>0</v>
      </c>
      <c r="FR76" s="14">
        <v>0</v>
      </c>
      <c r="FS76" s="14">
        <v>0</v>
      </c>
      <c r="FT76" s="14">
        <v>0</v>
      </c>
      <c r="FU76" s="14">
        <v>0</v>
      </c>
      <c r="FV76" s="14">
        <v>0</v>
      </c>
      <c r="FW76" s="14">
        <v>0</v>
      </c>
      <c r="FX76" s="14">
        <v>0</v>
      </c>
      <c r="FY76" s="14">
        <v>0</v>
      </c>
      <c r="FZ76" s="14">
        <v>0</v>
      </c>
      <c r="GA76" s="14">
        <v>0</v>
      </c>
      <c r="GB76" s="14">
        <v>0</v>
      </c>
      <c r="GC76" s="14">
        <v>0</v>
      </c>
      <c r="GD76" s="14">
        <v>0</v>
      </c>
      <c r="GE76" s="14">
        <v>0</v>
      </c>
      <c r="GF76" s="14">
        <v>0</v>
      </c>
      <c r="GG76" s="14">
        <v>0</v>
      </c>
      <c r="GH76" s="14">
        <v>0</v>
      </c>
      <c r="GI76" s="14">
        <v>0</v>
      </c>
      <c r="GJ76" s="14">
        <v>135638</v>
      </c>
      <c r="GK76" s="13"/>
    </row>
    <row r="77" spans="1:193" x14ac:dyDescent="0.3">
      <c r="A77" s="14">
        <v>135642</v>
      </c>
      <c r="B77" s="14">
        <f>VLOOKUP(A77,'[9]Fluxo por Unidade'!$G:$H,2,0)</f>
        <v>6355</v>
      </c>
      <c r="C77" s="14" t="s">
        <v>174</v>
      </c>
      <c r="D77" s="14" t="s">
        <v>175</v>
      </c>
      <c r="E77" s="15">
        <v>0</v>
      </c>
      <c r="F77" s="14" t="s">
        <v>165</v>
      </c>
      <c r="G77" s="14" t="s">
        <v>166</v>
      </c>
      <c r="H77" s="14" t="str">
        <f>VLOOKUP(B77,Elegibilidade!A:I,9,0)</f>
        <v>Elegível</v>
      </c>
      <c r="I77" s="16">
        <v>24</v>
      </c>
      <c r="J77" s="17">
        <f>SUMIFS(Inadimplência!Q:Q,Inadimplência!A:A,FluxoFuturo!B77)</f>
        <v>0</v>
      </c>
      <c r="K77" s="17">
        <f t="shared" si="14"/>
        <v>190842.47999999998</v>
      </c>
      <c r="L77" s="17">
        <f t="shared" si="15"/>
        <v>190842.47999999998</v>
      </c>
      <c r="M77" s="14" t="s">
        <v>168</v>
      </c>
      <c r="N77" s="17">
        <v>190842.47999999998</v>
      </c>
      <c r="O77" s="17">
        <f t="shared" si="16"/>
        <v>169954.98283333515</v>
      </c>
      <c r="P77" s="17">
        <f>Vendas!$J$2</f>
        <v>886.38148057613409</v>
      </c>
      <c r="Q77" s="116">
        <f>VLOOKUP(B77,Vendas!A:F,6,0)</f>
        <v>360</v>
      </c>
      <c r="R77" s="17">
        <f t="shared" si="17"/>
        <v>319097.33300740825</v>
      </c>
      <c r="S77" s="18">
        <f t="shared" si="18"/>
        <v>0.53261173082066915</v>
      </c>
      <c r="T77" s="17">
        <v>7951.77</v>
      </c>
      <c r="U77" s="17">
        <v>7951.77</v>
      </c>
      <c r="V77" s="17">
        <v>7951.77</v>
      </c>
      <c r="W77" s="17">
        <v>7951.77</v>
      </c>
      <c r="X77" s="17">
        <v>7951.77</v>
      </c>
      <c r="Y77" s="17">
        <v>7951.77</v>
      </c>
      <c r="Z77" s="17">
        <v>7951.77</v>
      </c>
      <c r="AA77" s="17">
        <v>7951.77</v>
      </c>
      <c r="AB77" s="17">
        <v>7951.77</v>
      </c>
      <c r="AC77" s="17">
        <v>7951.77</v>
      </c>
      <c r="AD77" s="17">
        <v>7951.77</v>
      </c>
      <c r="AE77" s="17">
        <v>7951.77</v>
      </c>
      <c r="AF77" s="17">
        <v>7951.77</v>
      </c>
      <c r="AG77" s="17">
        <v>7951.77</v>
      </c>
      <c r="AH77" s="17">
        <v>7951.77</v>
      </c>
      <c r="AI77" s="17">
        <v>7951.77</v>
      </c>
      <c r="AJ77" s="17">
        <v>7951.77</v>
      </c>
      <c r="AK77" s="17">
        <v>7951.77</v>
      </c>
      <c r="AL77" s="17">
        <v>7951.77</v>
      </c>
      <c r="AM77" s="17">
        <v>7951.77</v>
      </c>
      <c r="AN77" s="17">
        <v>7951.77</v>
      </c>
      <c r="AO77" s="17">
        <v>7951.77</v>
      </c>
      <c r="AP77" s="17">
        <v>7951.77</v>
      </c>
      <c r="AQ77" s="17">
        <v>7951.77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0</v>
      </c>
      <c r="BX77" s="14">
        <v>0</v>
      </c>
      <c r="BY77" s="14">
        <v>0</v>
      </c>
      <c r="BZ77" s="14">
        <v>0</v>
      </c>
      <c r="CA77" s="14">
        <v>0</v>
      </c>
      <c r="CB77" s="14">
        <v>0</v>
      </c>
      <c r="CC77" s="14">
        <v>0</v>
      </c>
      <c r="CD77" s="14">
        <v>0</v>
      </c>
      <c r="CE77" s="14">
        <v>0</v>
      </c>
      <c r="CF77" s="14">
        <v>0</v>
      </c>
      <c r="CG77" s="14">
        <v>0</v>
      </c>
      <c r="CH77" s="14">
        <v>0</v>
      </c>
      <c r="CI77" s="14">
        <v>0</v>
      </c>
      <c r="CJ77" s="14">
        <v>0</v>
      </c>
      <c r="CK77" s="14">
        <v>0</v>
      </c>
      <c r="CL77" s="14">
        <v>0</v>
      </c>
      <c r="CM77" s="14">
        <v>0</v>
      </c>
      <c r="CN77" s="14">
        <v>0</v>
      </c>
      <c r="CO77" s="14">
        <v>0</v>
      </c>
      <c r="CP77" s="14">
        <v>0</v>
      </c>
      <c r="CQ77" s="14">
        <v>0</v>
      </c>
      <c r="CR77" s="14">
        <v>0</v>
      </c>
      <c r="CS77" s="14">
        <v>0</v>
      </c>
      <c r="CT77" s="14">
        <v>0</v>
      </c>
      <c r="CU77" s="14">
        <v>0</v>
      </c>
      <c r="CV77" s="14">
        <v>0</v>
      </c>
      <c r="CW77" s="14">
        <v>0</v>
      </c>
      <c r="CX77" s="14">
        <v>0</v>
      </c>
      <c r="CY77" s="14">
        <v>0</v>
      </c>
      <c r="CZ77" s="14">
        <v>0</v>
      </c>
      <c r="DA77" s="14">
        <v>0</v>
      </c>
      <c r="DB77" s="14">
        <v>0</v>
      </c>
      <c r="DC77" s="14">
        <v>0</v>
      </c>
      <c r="DD77" s="14">
        <v>0</v>
      </c>
      <c r="DE77" s="14">
        <v>0</v>
      </c>
      <c r="DF77" s="14">
        <v>0</v>
      </c>
      <c r="DG77" s="14">
        <v>0</v>
      </c>
      <c r="DH77" s="14">
        <v>0</v>
      </c>
      <c r="DI77" s="14">
        <v>0</v>
      </c>
      <c r="DJ77" s="14">
        <v>0</v>
      </c>
      <c r="DK77" s="14">
        <v>0</v>
      </c>
      <c r="DL77" s="14">
        <v>0</v>
      </c>
      <c r="DM77" s="14">
        <v>0</v>
      </c>
      <c r="DN77" s="14">
        <v>0</v>
      </c>
      <c r="DO77" s="14">
        <v>0</v>
      </c>
      <c r="DP77" s="14">
        <v>0</v>
      </c>
      <c r="DQ77" s="14">
        <v>0</v>
      </c>
      <c r="DR77" s="14">
        <v>0</v>
      </c>
      <c r="DS77" s="14">
        <v>0</v>
      </c>
      <c r="DT77" s="14">
        <v>0</v>
      </c>
      <c r="DU77" s="14">
        <v>0</v>
      </c>
      <c r="DV77" s="14">
        <v>0</v>
      </c>
      <c r="DW77" s="14">
        <v>0</v>
      </c>
      <c r="DX77" s="14">
        <v>0</v>
      </c>
      <c r="DY77" s="14">
        <v>0</v>
      </c>
      <c r="DZ77" s="14">
        <v>0</v>
      </c>
      <c r="EA77" s="14">
        <v>0</v>
      </c>
      <c r="EB77" s="14">
        <v>0</v>
      </c>
      <c r="EC77" s="14">
        <v>0</v>
      </c>
      <c r="ED77" s="14">
        <v>0</v>
      </c>
      <c r="EE77" s="14">
        <v>0</v>
      </c>
      <c r="EF77" s="14">
        <v>0</v>
      </c>
      <c r="EG77" s="14">
        <v>0</v>
      </c>
      <c r="EH77" s="14">
        <v>0</v>
      </c>
      <c r="EI77" s="14">
        <v>0</v>
      </c>
      <c r="EJ77" s="14">
        <v>0</v>
      </c>
      <c r="EK77" s="14">
        <v>0</v>
      </c>
      <c r="EL77" s="14">
        <v>0</v>
      </c>
      <c r="EM77" s="14">
        <v>0</v>
      </c>
      <c r="EN77" s="14">
        <v>0</v>
      </c>
      <c r="EO77" s="14">
        <v>0</v>
      </c>
      <c r="EP77" s="14">
        <v>0</v>
      </c>
      <c r="EQ77" s="14">
        <v>0</v>
      </c>
      <c r="ER77" s="14">
        <v>0</v>
      </c>
      <c r="ES77" s="14">
        <v>0</v>
      </c>
      <c r="ET77" s="14">
        <v>0</v>
      </c>
      <c r="EU77" s="14">
        <v>0</v>
      </c>
      <c r="EV77" s="14">
        <v>0</v>
      </c>
      <c r="EW77" s="14">
        <v>0</v>
      </c>
      <c r="EX77" s="14">
        <v>0</v>
      </c>
      <c r="EY77" s="14">
        <v>0</v>
      </c>
      <c r="EZ77" s="14">
        <v>0</v>
      </c>
      <c r="FA77" s="14">
        <v>0</v>
      </c>
      <c r="FB77" s="14">
        <v>0</v>
      </c>
      <c r="FC77" s="14">
        <v>0</v>
      </c>
      <c r="FD77" s="14">
        <v>0</v>
      </c>
      <c r="FE77" s="14">
        <v>0</v>
      </c>
      <c r="FF77" s="14">
        <v>0</v>
      </c>
      <c r="FG77" s="14">
        <v>0</v>
      </c>
      <c r="FH77" s="14">
        <v>0</v>
      </c>
      <c r="FI77" s="14">
        <v>0</v>
      </c>
      <c r="FJ77" s="14">
        <v>0</v>
      </c>
      <c r="FK77" s="14">
        <v>0</v>
      </c>
      <c r="FL77" s="14">
        <v>0</v>
      </c>
      <c r="FM77" s="14">
        <v>0</v>
      </c>
      <c r="FN77" s="14">
        <v>0</v>
      </c>
      <c r="FO77" s="14">
        <v>0</v>
      </c>
      <c r="FP77" s="14">
        <v>0</v>
      </c>
      <c r="FQ77" s="14">
        <v>0</v>
      </c>
      <c r="FR77" s="14">
        <v>0</v>
      </c>
      <c r="FS77" s="14">
        <v>0</v>
      </c>
      <c r="FT77" s="14">
        <v>0</v>
      </c>
      <c r="FU77" s="14">
        <v>0</v>
      </c>
      <c r="FV77" s="14">
        <v>0</v>
      </c>
      <c r="FW77" s="14">
        <v>0</v>
      </c>
      <c r="FX77" s="14">
        <v>0</v>
      </c>
      <c r="FY77" s="14">
        <v>0</v>
      </c>
      <c r="FZ77" s="14">
        <v>0</v>
      </c>
      <c r="GA77" s="14">
        <v>0</v>
      </c>
      <c r="GB77" s="14">
        <v>0</v>
      </c>
      <c r="GC77" s="14">
        <v>0</v>
      </c>
      <c r="GD77" s="14">
        <v>0</v>
      </c>
      <c r="GE77" s="14">
        <v>0</v>
      </c>
      <c r="GF77" s="14">
        <v>0</v>
      </c>
      <c r="GG77" s="14">
        <v>0</v>
      </c>
      <c r="GH77" s="14">
        <v>0</v>
      </c>
      <c r="GI77" s="14">
        <v>0</v>
      </c>
      <c r="GJ77" s="14">
        <v>135642</v>
      </c>
      <c r="GK77" s="13"/>
    </row>
    <row r="78" spans="1:193" x14ac:dyDescent="0.3">
      <c r="A78" s="14">
        <v>135647</v>
      </c>
      <c r="B78" s="14">
        <f>VLOOKUP(A78,'[9]Fluxo por Unidade'!$G:$H,2,0)</f>
        <v>6359</v>
      </c>
      <c r="C78" s="14" t="s">
        <v>183</v>
      </c>
      <c r="D78" s="14" t="s">
        <v>184</v>
      </c>
      <c r="E78" s="15">
        <v>0</v>
      </c>
      <c r="F78" s="14" t="s">
        <v>165</v>
      </c>
      <c r="G78" s="14" t="s">
        <v>166</v>
      </c>
      <c r="H78" s="14" t="str">
        <f>VLOOKUP(B78,Elegibilidade!A:I,9,0)</f>
        <v>Elegível</v>
      </c>
      <c r="I78" s="16">
        <v>24</v>
      </c>
      <c r="J78" s="17">
        <f>SUMIFS(Inadimplência!Q:Q,Inadimplência!A:A,FluxoFuturo!B78)</f>
        <v>0</v>
      </c>
      <c r="K78" s="17">
        <f t="shared" si="14"/>
        <v>190842.47999999998</v>
      </c>
      <c r="L78" s="17">
        <f t="shared" si="15"/>
        <v>190842.47999999998</v>
      </c>
      <c r="M78" s="14" t="s">
        <v>168</v>
      </c>
      <c r="N78" s="17">
        <v>190842.47999999998</v>
      </c>
      <c r="O78" s="17">
        <f t="shared" si="16"/>
        <v>169954.98283333515</v>
      </c>
      <c r="P78" s="17">
        <f>Vendas!$J$2</f>
        <v>886.38148057613409</v>
      </c>
      <c r="Q78" s="116">
        <f>VLOOKUP(B78,Vendas!A:F,6,0)</f>
        <v>360</v>
      </c>
      <c r="R78" s="17">
        <f t="shared" si="17"/>
        <v>319097.33300740825</v>
      </c>
      <c r="S78" s="18">
        <f t="shared" si="18"/>
        <v>0.53261173082066915</v>
      </c>
      <c r="T78" s="17">
        <v>7951.77</v>
      </c>
      <c r="U78" s="17">
        <v>7951.77</v>
      </c>
      <c r="V78" s="17">
        <v>7951.77</v>
      </c>
      <c r="W78" s="17">
        <v>7951.77</v>
      </c>
      <c r="X78" s="17">
        <v>7951.77</v>
      </c>
      <c r="Y78" s="17">
        <v>7951.77</v>
      </c>
      <c r="Z78" s="17">
        <v>7951.77</v>
      </c>
      <c r="AA78" s="17">
        <v>7951.77</v>
      </c>
      <c r="AB78" s="17">
        <v>7951.77</v>
      </c>
      <c r="AC78" s="17">
        <v>7951.77</v>
      </c>
      <c r="AD78" s="17">
        <v>7951.77</v>
      </c>
      <c r="AE78" s="17">
        <v>7951.77</v>
      </c>
      <c r="AF78" s="17">
        <v>7951.77</v>
      </c>
      <c r="AG78" s="17">
        <v>7951.77</v>
      </c>
      <c r="AH78" s="17">
        <v>7951.77</v>
      </c>
      <c r="AI78" s="17">
        <v>7951.77</v>
      </c>
      <c r="AJ78" s="17">
        <v>7951.77</v>
      </c>
      <c r="AK78" s="17">
        <v>7951.77</v>
      </c>
      <c r="AL78" s="17">
        <v>7951.77</v>
      </c>
      <c r="AM78" s="17">
        <v>7951.77</v>
      </c>
      <c r="AN78" s="17">
        <v>7951.77</v>
      </c>
      <c r="AO78" s="17">
        <v>7951.77</v>
      </c>
      <c r="AP78" s="17">
        <v>7951.77</v>
      </c>
      <c r="AQ78" s="17">
        <v>7951.77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0</v>
      </c>
      <c r="BP78" s="14">
        <v>0</v>
      </c>
      <c r="BQ78" s="14">
        <v>0</v>
      </c>
      <c r="BR78" s="14">
        <v>0</v>
      </c>
      <c r="BS78" s="14">
        <v>0</v>
      </c>
      <c r="BT78" s="14">
        <v>0</v>
      </c>
      <c r="BU78" s="14">
        <v>0</v>
      </c>
      <c r="BV78" s="14">
        <v>0</v>
      </c>
      <c r="BW78" s="14">
        <v>0</v>
      </c>
      <c r="BX78" s="14">
        <v>0</v>
      </c>
      <c r="BY78" s="14">
        <v>0</v>
      </c>
      <c r="BZ78" s="14">
        <v>0</v>
      </c>
      <c r="CA78" s="14">
        <v>0</v>
      </c>
      <c r="CB78" s="14">
        <v>0</v>
      </c>
      <c r="CC78" s="14">
        <v>0</v>
      </c>
      <c r="CD78" s="14">
        <v>0</v>
      </c>
      <c r="CE78" s="14">
        <v>0</v>
      </c>
      <c r="CF78" s="14">
        <v>0</v>
      </c>
      <c r="CG78" s="14">
        <v>0</v>
      </c>
      <c r="CH78" s="14">
        <v>0</v>
      </c>
      <c r="CI78" s="14">
        <v>0</v>
      </c>
      <c r="CJ78" s="14">
        <v>0</v>
      </c>
      <c r="CK78" s="14">
        <v>0</v>
      </c>
      <c r="CL78" s="14">
        <v>0</v>
      </c>
      <c r="CM78" s="14">
        <v>0</v>
      </c>
      <c r="CN78" s="14">
        <v>0</v>
      </c>
      <c r="CO78" s="14">
        <v>0</v>
      </c>
      <c r="CP78" s="14">
        <v>0</v>
      </c>
      <c r="CQ78" s="14">
        <v>0</v>
      </c>
      <c r="CR78" s="14">
        <v>0</v>
      </c>
      <c r="CS78" s="14">
        <v>0</v>
      </c>
      <c r="CT78" s="14">
        <v>0</v>
      </c>
      <c r="CU78" s="14">
        <v>0</v>
      </c>
      <c r="CV78" s="14">
        <v>0</v>
      </c>
      <c r="CW78" s="14">
        <v>0</v>
      </c>
      <c r="CX78" s="14">
        <v>0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>
        <v>0</v>
      </c>
      <c r="DE78" s="14">
        <v>0</v>
      </c>
      <c r="DF78" s="14">
        <v>0</v>
      </c>
      <c r="DG78" s="14">
        <v>0</v>
      </c>
      <c r="DH78" s="14">
        <v>0</v>
      </c>
      <c r="DI78" s="14">
        <v>0</v>
      </c>
      <c r="DJ78" s="14">
        <v>0</v>
      </c>
      <c r="DK78" s="14">
        <v>0</v>
      </c>
      <c r="DL78" s="14">
        <v>0</v>
      </c>
      <c r="DM78" s="14">
        <v>0</v>
      </c>
      <c r="DN78" s="14">
        <v>0</v>
      </c>
      <c r="DO78" s="14">
        <v>0</v>
      </c>
      <c r="DP78" s="14">
        <v>0</v>
      </c>
      <c r="DQ78" s="14">
        <v>0</v>
      </c>
      <c r="DR78" s="14">
        <v>0</v>
      </c>
      <c r="DS78" s="14">
        <v>0</v>
      </c>
      <c r="DT78" s="14">
        <v>0</v>
      </c>
      <c r="DU78" s="14">
        <v>0</v>
      </c>
      <c r="DV78" s="14">
        <v>0</v>
      </c>
      <c r="DW78" s="14">
        <v>0</v>
      </c>
      <c r="DX78" s="14">
        <v>0</v>
      </c>
      <c r="DY78" s="14">
        <v>0</v>
      </c>
      <c r="DZ78" s="14">
        <v>0</v>
      </c>
      <c r="EA78" s="14">
        <v>0</v>
      </c>
      <c r="EB78" s="14">
        <v>0</v>
      </c>
      <c r="EC78" s="14">
        <v>0</v>
      </c>
      <c r="ED78" s="14">
        <v>0</v>
      </c>
      <c r="EE78" s="14">
        <v>0</v>
      </c>
      <c r="EF78" s="14">
        <v>0</v>
      </c>
      <c r="EG78" s="14">
        <v>0</v>
      </c>
      <c r="EH78" s="14">
        <v>0</v>
      </c>
      <c r="EI78" s="14">
        <v>0</v>
      </c>
      <c r="EJ78" s="14">
        <v>0</v>
      </c>
      <c r="EK78" s="14">
        <v>0</v>
      </c>
      <c r="EL78" s="14">
        <v>0</v>
      </c>
      <c r="EM78" s="14">
        <v>0</v>
      </c>
      <c r="EN78" s="14">
        <v>0</v>
      </c>
      <c r="EO78" s="14">
        <v>0</v>
      </c>
      <c r="EP78" s="14">
        <v>0</v>
      </c>
      <c r="EQ78" s="14">
        <v>0</v>
      </c>
      <c r="ER78" s="14">
        <v>0</v>
      </c>
      <c r="ES78" s="14">
        <v>0</v>
      </c>
      <c r="ET78" s="14">
        <v>0</v>
      </c>
      <c r="EU78" s="14">
        <v>0</v>
      </c>
      <c r="EV78" s="14">
        <v>0</v>
      </c>
      <c r="EW78" s="14">
        <v>0</v>
      </c>
      <c r="EX78" s="14">
        <v>0</v>
      </c>
      <c r="EY78" s="14">
        <v>0</v>
      </c>
      <c r="EZ78" s="14">
        <v>0</v>
      </c>
      <c r="FA78" s="14">
        <v>0</v>
      </c>
      <c r="FB78" s="14">
        <v>0</v>
      </c>
      <c r="FC78" s="14">
        <v>0</v>
      </c>
      <c r="FD78" s="14">
        <v>0</v>
      </c>
      <c r="FE78" s="14">
        <v>0</v>
      </c>
      <c r="FF78" s="14">
        <v>0</v>
      </c>
      <c r="FG78" s="14">
        <v>0</v>
      </c>
      <c r="FH78" s="14">
        <v>0</v>
      </c>
      <c r="FI78" s="14">
        <v>0</v>
      </c>
      <c r="FJ78" s="14">
        <v>0</v>
      </c>
      <c r="FK78" s="14">
        <v>0</v>
      </c>
      <c r="FL78" s="14">
        <v>0</v>
      </c>
      <c r="FM78" s="14">
        <v>0</v>
      </c>
      <c r="FN78" s="14">
        <v>0</v>
      </c>
      <c r="FO78" s="14">
        <v>0</v>
      </c>
      <c r="FP78" s="14">
        <v>0</v>
      </c>
      <c r="FQ78" s="14">
        <v>0</v>
      </c>
      <c r="FR78" s="14">
        <v>0</v>
      </c>
      <c r="FS78" s="14">
        <v>0</v>
      </c>
      <c r="FT78" s="14">
        <v>0</v>
      </c>
      <c r="FU78" s="14">
        <v>0</v>
      </c>
      <c r="FV78" s="14">
        <v>0</v>
      </c>
      <c r="FW78" s="14">
        <v>0</v>
      </c>
      <c r="FX78" s="14">
        <v>0</v>
      </c>
      <c r="FY78" s="14">
        <v>0</v>
      </c>
      <c r="FZ78" s="14">
        <v>0</v>
      </c>
      <c r="GA78" s="14">
        <v>0</v>
      </c>
      <c r="GB78" s="14">
        <v>0</v>
      </c>
      <c r="GC78" s="14">
        <v>0</v>
      </c>
      <c r="GD78" s="14">
        <v>0</v>
      </c>
      <c r="GE78" s="14">
        <v>0</v>
      </c>
      <c r="GF78" s="14">
        <v>0</v>
      </c>
      <c r="GG78" s="14">
        <v>0</v>
      </c>
      <c r="GH78" s="14">
        <v>0</v>
      </c>
      <c r="GI78" s="14">
        <v>0</v>
      </c>
      <c r="GJ78" s="14">
        <v>135647</v>
      </c>
      <c r="GK78" s="13"/>
    </row>
    <row r="79" spans="1:193" x14ac:dyDescent="0.3">
      <c r="A79" s="14">
        <v>135687</v>
      </c>
      <c r="B79" s="14">
        <f>VLOOKUP(A79,'[9]Fluxo por Unidade'!$G:$H,2,0)</f>
        <v>6360</v>
      </c>
      <c r="C79" s="14" t="s">
        <v>185</v>
      </c>
      <c r="D79" s="14" t="s">
        <v>186</v>
      </c>
      <c r="E79" s="15">
        <v>0</v>
      </c>
      <c r="F79" s="14" t="s">
        <v>165</v>
      </c>
      <c r="G79" s="14" t="s">
        <v>166</v>
      </c>
      <c r="H79" s="14" t="str">
        <f>VLOOKUP(B79,Elegibilidade!A:I,9,0)</f>
        <v>Elegível</v>
      </c>
      <c r="I79" s="16">
        <v>24</v>
      </c>
      <c r="J79" s="17">
        <f>SUMIFS(Inadimplência!Q:Q,Inadimplência!A:A,FluxoFuturo!B79)</f>
        <v>0</v>
      </c>
      <c r="K79" s="17">
        <f t="shared" si="14"/>
        <v>190842.47999999998</v>
      </c>
      <c r="L79" s="17">
        <f t="shared" si="15"/>
        <v>190842.47999999998</v>
      </c>
      <c r="M79" s="14" t="s">
        <v>168</v>
      </c>
      <c r="N79" s="17">
        <v>190842.47999999998</v>
      </c>
      <c r="O79" s="17">
        <f t="shared" si="16"/>
        <v>169954.98283333515</v>
      </c>
      <c r="P79" s="17">
        <f>Vendas!$J$2</f>
        <v>886.38148057613409</v>
      </c>
      <c r="Q79" s="116">
        <f>VLOOKUP(B79,Vendas!A:F,6,0)</f>
        <v>360</v>
      </c>
      <c r="R79" s="17">
        <f t="shared" si="17"/>
        <v>319097.33300740825</v>
      </c>
      <c r="S79" s="18">
        <f t="shared" si="18"/>
        <v>0.53261173082066915</v>
      </c>
      <c r="T79" s="17">
        <v>7951.77</v>
      </c>
      <c r="U79" s="17">
        <v>7951.77</v>
      </c>
      <c r="V79" s="17">
        <v>7951.77</v>
      </c>
      <c r="W79" s="17">
        <v>7951.77</v>
      </c>
      <c r="X79" s="17">
        <v>7951.77</v>
      </c>
      <c r="Y79" s="17">
        <v>7951.77</v>
      </c>
      <c r="Z79" s="17">
        <v>7951.77</v>
      </c>
      <c r="AA79" s="17">
        <v>7951.77</v>
      </c>
      <c r="AB79" s="17">
        <v>7951.77</v>
      </c>
      <c r="AC79" s="17">
        <v>7951.77</v>
      </c>
      <c r="AD79" s="17">
        <v>7951.77</v>
      </c>
      <c r="AE79" s="17">
        <v>7951.77</v>
      </c>
      <c r="AF79" s="17">
        <v>7951.77</v>
      </c>
      <c r="AG79" s="17">
        <v>7951.77</v>
      </c>
      <c r="AH79" s="17">
        <v>7951.77</v>
      </c>
      <c r="AI79" s="17">
        <v>7951.77</v>
      </c>
      <c r="AJ79" s="17">
        <v>7951.77</v>
      </c>
      <c r="AK79" s="17">
        <v>7951.77</v>
      </c>
      <c r="AL79" s="17">
        <v>7951.77</v>
      </c>
      <c r="AM79" s="17">
        <v>7951.77</v>
      </c>
      <c r="AN79" s="17">
        <v>7951.77</v>
      </c>
      <c r="AO79" s="17">
        <v>7951.77</v>
      </c>
      <c r="AP79" s="17">
        <v>7951.77</v>
      </c>
      <c r="AQ79" s="17">
        <v>7951.77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14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14">
        <v>0</v>
      </c>
      <c r="BR79" s="14">
        <v>0</v>
      </c>
      <c r="BS79" s="14">
        <v>0</v>
      </c>
      <c r="BT79" s="14">
        <v>0</v>
      </c>
      <c r="BU79" s="14">
        <v>0</v>
      </c>
      <c r="BV79" s="14">
        <v>0</v>
      </c>
      <c r="BW79" s="14">
        <v>0</v>
      </c>
      <c r="BX79" s="14">
        <v>0</v>
      </c>
      <c r="BY79" s="14">
        <v>0</v>
      </c>
      <c r="BZ79" s="14">
        <v>0</v>
      </c>
      <c r="CA79" s="14">
        <v>0</v>
      </c>
      <c r="CB79" s="14">
        <v>0</v>
      </c>
      <c r="CC79" s="14">
        <v>0</v>
      </c>
      <c r="CD79" s="14">
        <v>0</v>
      </c>
      <c r="CE79" s="14">
        <v>0</v>
      </c>
      <c r="CF79" s="14">
        <v>0</v>
      </c>
      <c r="CG79" s="14">
        <v>0</v>
      </c>
      <c r="CH79" s="14">
        <v>0</v>
      </c>
      <c r="CI79" s="14">
        <v>0</v>
      </c>
      <c r="CJ79" s="14">
        <v>0</v>
      </c>
      <c r="CK79" s="14">
        <v>0</v>
      </c>
      <c r="CL79" s="14">
        <v>0</v>
      </c>
      <c r="CM79" s="14">
        <v>0</v>
      </c>
      <c r="CN79" s="14">
        <v>0</v>
      </c>
      <c r="CO79" s="14">
        <v>0</v>
      </c>
      <c r="CP79" s="14">
        <v>0</v>
      </c>
      <c r="CQ79" s="14">
        <v>0</v>
      </c>
      <c r="CR79" s="14">
        <v>0</v>
      </c>
      <c r="CS79" s="14">
        <v>0</v>
      </c>
      <c r="CT79" s="14">
        <v>0</v>
      </c>
      <c r="CU79" s="14">
        <v>0</v>
      </c>
      <c r="CV79" s="14">
        <v>0</v>
      </c>
      <c r="CW79" s="14">
        <v>0</v>
      </c>
      <c r="CX79" s="14">
        <v>0</v>
      </c>
      <c r="CY79" s="14">
        <v>0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4">
        <v>0</v>
      </c>
      <c r="DF79" s="14">
        <v>0</v>
      </c>
      <c r="DG79" s="14">
        <v>0</v>
      </c>
      <c r="DH79" s="14">
        <v>0</v>
      </c>
      <c r="DI79" s="14">
        <v>0</v>
      </c>
      <c r="DJ79" s="14">
        <v>0</v>
      </c>
      <c r="DK79" s="14">
        <v>0</v>
      </c>
      <c r="DL79" s="14">
        <v>0</v>
      </c>
      <c r="DM79" s="14">
        <v>0</v>
      </c>
      <c r="DN79" s="14">
        <v>0</v>
      </c>
      <c r="DO79" s="14">
        <v>0</v>
      </c>
      <c r="DP79" s="14">
        <v>0</v>
      </c>
      <c r="DQ79" s="14">
        <v>0</v>
      </c>
      <c r="DR79" s="14">
        <v>0</v>
      </c>
      <c r="DS79" s="14">
        <v>0</v>
      </c>
      <c r="DT79" s="14">
        <v>0</v>
      </c>
      <c r="DU79" s="14">
        <v>0</v>
      </c>
      <c r="DV79" s="14">
        <v>0</v>
      </c>
      <c r="DW79" s="14">
        <v>0</v>
      </c>
      <c r="DX79" s="14">
        <v>0</v>
      </c>
      <c r="DY79" s="14">
        <v>0</v>
      </c>
      <c r="DZ79" s="14">
        <v>0</v>
      </c>
      <c r="EA79" s="14">
        <v>0</v>
      </c>
      <c r="EB79" s="14">
        <v>0</v>
      </c>
      <c r="EC79" s="14">
        <v>0</v>
      </c>
      <c r="ED79" s="14">
        <v>0</v>
      </c>
      <c r="EE79" s="14">
        <v>0</v>
      </c>
      <c r="EF79" s="14">
        <v>0</v>
      </c>
      <c r="EG79" s="14">
        <v>0</v>
      </c>
      <c r="EH79" s="14">
        <v>0</v>
      </c>
      <c r="EI79" s="14">
        <v>0</v>
      </c>
      <c r="EJ79" s="14">
        <v>0</v>
      </c>
      <c r="EK79" s="14">
        <v>0</v>
      </c>
      <c r="EL79" s="14">
        <v>0</v>
      </c>
      <c r="EM79" s="14">
        <v>0</v>
      </c>
      <c r="EN79" s="14">
        <v>0</v>
      </c>
      <c r="EO79" s="14">
        <v>0</v>
      </c>
      <c r="EP79" s="14">
        <v>0</v>
      </c>
      <c r="EQ79" s="14">
        <v>0</v>
      </c>
      <c r="ER79" s="14">
        <v>0</v>
      </c>
      <c r="ES79" s="14">
        <v>0</v>
      </c>
      <c r="ET79" s="14">
        <v>0</v>
      </c>
      <c r="EU79" s="14">
        <v>0</v>
      </c>
      <c r="EV79" s="14">
        <v>0</v>
      </c>
      <c r="EW79" s="14">
        <v>0</v>
      </c>
      <c r="EX79" s="14">
        <v>0</v>
      </c>
      <c r="EY79" s="14">
        <v>0</v>
      </c>
      <c r="EZ79" s="14">
        <v>0</v>
      </c>
      <c r="FA79" s="14">
        <v>0</v>
      </c>
      <c r="FB79" s="14">
        <v>0</v>
      </c>
      <c r="FC79" s="14">
        <v>0</v>
      </c>
      <c r="FD79" s="14">
        <v>0</v>
      </c>
      <c r="FE79" s="14">
        <v>0</v>
      </c>
      <c r="FF79" s="14">
        <v>0</v>
      </c>
      <c r="FG79" s="14">
        <v>0</v>
      </c>
      <c r="FH79" s="14">
        <v>0</v>
      </c>
      <c r="FI79" s="14">
        <v>0</v>
      </c>
      <c r="FJ79" s="14">
        <v>0</v>
      </c>
      <c r="FK79" s="14">
        <v>0</v>
      </c>
      <c r="FL79" s="14">
        <v>0</v>
      </c>
      <c r="FM79" s="14">
        <v>0</v>
      </c>
      <c r="FN79" s="14">
        <v>0</v>
      </c>
      <c r="FO79" s="14">
        <v>0</v>
      </c>
      <c r="FP79" s="14">
        <v>0</v>
      </c>
      <c r="FQ79" s="14">
        <v>0</v>
      </c>
      <c r="FR79" s="14">
        <v>0</v>
      </c>
      <c r="FS79" s="14">
        <v>0</v>
      </c>
      <c r="FT79" s="14">
        <v>0</v>
      </c>
      <c r="FU79" s="14">
        <v>0</v>
      </c>
      <c r="FV79" s="14">
        <v>0</v>
      </c>
      <c r="FW79" s="14">
        <v>0</v>
      </c>
      <c r="FX79" s="14">
        <v>0</v>
      </c>
      <c r="FY79" s="14">
        <v>0</v>
      </c>
      <c r="FZ79" s="14">
        <v>0</v>
      </c>
      <c r="GA79" s="14">
        <v>0</v>
      </c>
      <c r="GB79" s="14">
        <v>0</v>
      </c>
      <c r="GC79" s="14">
        <v>0</v>
      </c>
      <c r="GD79" s="14">
        <v>0</v>
      </c>
      <c r="GE79" s="14">
        <v>0</v>
      </c>
      <c r="GF79" s="14">
        <v>0</v>
      </c>
      <c r="GG79" s="14">
        <v>0</v>
      </c>
      <c r="GH79" s="14">
        <v>0</v>
      </c>
      <c r="GI79" s="14">
        <v>0</v>
      </c>
      <c r="GJ79" s="14">
        <v>135687</v>
      </c>
      <c r="GK79" s="13"/>
    </row>
    <row r="80" spans="1:193" x14ac:dyDescent="0.3">
      <c r="A80" s="14">
        <v>135660</v>
      </c>
      <c r="B80" s="14">
        <f>VLOOKUP(A80,'[9]Fluxo por Unidade'!$G:$H,2,0)</f>
        <v>6361</v>
      </c>
      <c r="C80" s="14" t="s">
        <v>187</v>
      </c>
      <c r="D80" s="14" t="s">
        <v>188</v>
      </c>
      <c r="E80" s="15">
        <v>0</v>
      </c>
      <c r="F80" s="14" t="s">
        <v>165</v>
      </c>
      <c r="G80" s="14" t="s">
        <v>166</v>
      </c>
      <c r="H80" s="14" t="str">
        <f>VLOOKUP(B80,Elegibilidade!A:I,9,0)</f>
        <v>Elegível</v>
      </c>
      <c r="I80" s="16">
        <v>24</v>
      </c>
      <c r="J80" s="17">
        <f>SUMIFS(Inadimplência!Q:Q,Inadimplência!A:A,FluxoFuturo!B80)</f>
        <v>0</v>
      </c>
      <c r="K80" s="17">
        <f t="shared" si="14"/>
        <v>190842.47999999998</v>
      </c>
      <c r="L80" s="17">
        <f t="shared" si="15"/>
        <v>190842.47999999998</v>
      </c>
      <c r="M80" s="14" t="s">
        <v>168</v>
      </c>
      <c r="N80" s="17">
        <v>190842.47999999998</v>
      </c>
      <c r="O80" s="17">
        <f t="shared" si="16"/>
        <v>169954.98283333515</v>
      </c>
      <c r="P80" s="17">
        <f>Vendas!$J$2</f>
        <v>886.38148057613409</v>
      </c>
      <c r="Q80" s="116">
        <f>VLOOKUP(B80,Vendas!A:F,6,0)</f>
        <v>360</v>
      </c>
      <c r="R80" s="17">
        <f t="shared" si="17"/>
        <v>319097.33300740825</v>
      </c>
      <c r="S80" s="18">
        <f t="shared" si="18"/>
        <v>0.53261173082066915</v>
      </c>
      <c r="T80" s="17">
        <v>7951.77</v>
      </c>
      <c r="U80" s="17">
        <v>7951.77</v>
      </c>
      <c r="V80" s="17">
        <v>7951.77</v>
      </c>
      <c r="W80" s="17">
        <v>7951.77</v>
      </c>
      <c r="X80" s="17">
        <v>7951.77</v>
      </c>
      <c r="Y80" s="17">
        <v>7951.77</v>
      </c>
      <c r="Z80" s="17">
        <v>7951.77</v>
      </c>
      <c r="AA80" s="17">
        <v>7951.77</v>
      </c>
      <c r="AB80" s="17">
        <v>7951.77</v>
      </c>
      <c r="AC80" s="17">
        <v>7951.77</v>
      </c>
      <c r="AD80" s="17">
        <v>7951.77</v>
      </c>
      <c r="AE80" s="17">
        <v>7951.77</v>
      </c>
      <c r="AF80" s="17">
        <v>7951.77</v>
      </c>
      <c r="AG80" s="17">
        <v>7951.77</v>
      </c>
      <c r="AH80" s="17">
        <v>7951.77</v>
      </c>
      <c r="AI80" s="17">
        <v>7951.77</v>
      </c>
      <c r="AJ80" s="17">
        <v>7951.77</v>
      </c>
      <c r="AK80" s="17">
        <v>7951.77</v>
      </c>
      <c r="AL80" s="17">
        <v>7951.77</v>
      </c>
      <c r="AM80" s="17">
        <v>7951.77</v>
      </c>
      <c r="AN80" s="17">
        <v>7951.77</v>
      </c>
      <c r="AO80" s="17">
        <v>7951.77</v>
      </c>
      <c r="AP80" s="17">
        <v>7951.77</v>
      </c>
      <c r="AQ80" s="17">
        <v>7951.77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G80" s="14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14">
        <v>0</v>
      </c>
      <c r="BR80" s="14">
        <v>0</v>
      </c>
      <c r="BS80" s="14">
        <v>0</v>
      </c>
      <c r="BT80" s="14">
        <v>0</v>
      </c>
      <c r="BU80" s="14">
        <v>0</v>
      </c>
      <c r="BV80" s="14">
        <v>0</v>
      </c>
      <c r="BW80" s="14">
        <v>0</v>
      </c>
      <c r="BX80" s="14">
        <v>0</v>
      </c>
      <c r="BY80" s="14">
        <v>0</v>
      </c>
      <c r="BZ80" s="14">
        <v>0</v>
      </c>
      <c r="CA80" s="14">
        <v>0</v>
      </c>
      <c r="CB80" s="14">
        <v>0</v>
      </c>
      <c r="CC80" s="14">
        <v>0</v>
      </c>
      <c r="CD80" s="14">
        <v>0</v>
      </c>
      <c r="CE80" s="14">
        <v>0</v>
      </c>
      <c r="CF80" s="14">
        <v>0</v>
      </c>
      <c r="CG80" s="14">
        <v>0</v>
      </c>
      <c r="CH80" s="14">
        <v>0</v>
      </c>
      <c r="CI80" s="14">
        <v>0</v>
      </c>
      <c r="CJ80" s="14">
        <v>0</v>
      </c>
      <c r="CK80" s="14">
        <v>0</v>
      </c>
      <c r="CL80" s="14">
        <v>0</v>
      </c>
      <c r="CM80" s="14">
        <v>0</v>
      </c>
      <c r="CN80" s="14">
        <v>0</v>
      </c>
      <c r="CO80" s="14">
        <v>0</v>
      </c>
      <c r="CP80" s="14">
        <v>0</v>
      </c>
      <c r="CQ80" s="14">
        <v>0</v>
      </c>
      <c r="CR80" s="14">
        <v>0</v>
      </c>
      <c r="CS80" s="14">
        <v>0</v>
      </c>
      <c r="CT80" s="14">
        <v>0</v>
      </c>
      <c r="CU80" s="14">
        <v>0</v>
      </c>
      <c r="CV80" s="14">
        <v>0</v>
      </c>
      <c r="CW80" s="14">
        <v>0</v>
      </c>
      <c r="CX80" s="14">
        <v>0</v>
      </c>
      <c r="CY80" s="14">
        <v>0</v>
      </c>
      <c r="CZ80" s="14">
        <v>0</v>
      </c>
      <c r="DA80" s="14">
        <v>0</v>
      </c>
      <c r="DB80" s="14">
        <v>0</v>
      </c>
      <c r="DC80" s="14">
        <v>0</v>
      </c>
      <c r="DD80" s="14">
        <v>0</v>
      </c>
      <c r="DE80" s="14">
        <v>0</v>
      </c>
      <c r="DF80" s="14">
        <v>0</v>
      </c>
      <c r="DG80" s="14">
        <v>0</v>
      </c>
      <c r="DH80" s="14">
        <v>0</v>
      </c>
      <c r="DI80" s="14">
        <v>0</v>
      </c>
      <c r="DJ80" s="14">
        <v>0</v>
      </c>
      <c r="DK80" s="14">
        <v>0</v>
      </c>
      <c r="DL80" s="14">
        <v>0</v>
      </c>
      <c r="DM80" s="14">
        <v>0</v>
      </c>
      <c r="DN80" s="14">
        <v>0</v>
      </c>
      <c r="DO80" s="14">
        <v>0</v>
      </c>
      <c r="DP80" s="14">
        <v>0</v>
      </c>
      <c r="DQ80" s="14">
        <v>0</v>
      </c>
      <c r="DR80" s="14">
        <v>0</v>
      </c>
      <c r="DS80" s="14">
        <v>0</v>
      </c>
      <c r="DT80" s="14">
        <v>0</v>
      </c>
      <c r="DU80" s="14">
        <v>0</v>
      </c>
      <c r="DV80" s="14">
        <v>0</v>
      </c>
      <c r="DW80" s="14">
        <v>0</v>
      </c>
      <c r="DX80" s="14">
        <v>0</v>
      </c>
      <c r="DY80" s="14">
        <v>0</v>
      </c>
      <c r="DZ80" s="14">
        <v>0</v>
      </c>
      <c r="EA80" s="14">
        <v>0</v>
      </c>
      <c r="EB80" s="14">
        <v>0</v>
      </c>
      <c r="EC80" s="14">
        <v>0</v>
      </c>
      <c r="ED80" s="14">
        <v>0</v>
      </c>
      <c r="EE80" s="14">
        <v>0</v>
      </c>
      <c r="EF80" s="14">
        <v>0</v>
      </c>
      <c r="EG80" s="14">
        <v>0</v>
      </c>
      <c r="EH80" s="14">
        <v>0</v>
      </c>
      <c r="EI80" s="14">
        <v>0</v>
      </c>
      <c r="EJ80" s="14">
        <v>0</v>
      </c>
      <c r="EK80" s="14">
        <v>0</v>
      </c>
      <c r="EL80" s="14">
        <v>0</v>
      </c>
      <c r="EM80" s="14">
        <v>0</v>
      </c>
      <c r="EN80" s="14">
        <v>0</v>
      </c>
      <c r="EO80" s="14">
        <v>0</v>
      </c>
      <c r="EP80" s="14">
        <v>0</v>
      </c>
      <c r="EQ80" s="14">
        <v>0</v>
      </c>
      <c r="ER80" s="14">
        <v>0</v>
      </c>
      <c r="ES80" s="14">
        <v>0</v>
      </c>
      <c r="ET80" s="14">
        <v>0</v>
      </c>
      <c r="EU80" s="14">
        <v>0</v>
      </c>
      <c r="EV80" s="14">
        <v>0</v>
      </c>
      <c r="EW80" s="14">
        <v>0</v>
      </c>
      <c r="EX80" s="14">
        <v>0</v>
      </c>
      <c r="EY80" s="14">
        <v>0</v>
      </c>
      <c r="EZ80" s="14">
        <v>0</v>
      </c>
      <c r="FA80" s="14">
        <v>0</v>
      </c>
      <c r="FB80" s="14">
        <v>0</v>
      </c>
      <c r="FC80" s="14">
        <v>0</v>
      </c>
      <c r="FD80" s="14">
        <v>0</v>
      </c>
      <c r="FE80" s="14">
        <v>0</v>
      </c>
      <c r="FF80" s="14">
        <v>0</v>
      </c>
      <c r="FG80" s="14">
        <v>0</v>
      </c>
      <c r="FH80" s="14">
        <v>0</v>
      </c>
      <c r="FI80" s="14">
        <v>0</v>
      </c>
      <c r="FJ80" s="14">
        <v>0</v>
      </c>
      <c r="FK80" s="14">
        <v>0</v>
      </c>
      <c r="FL80" s="14">
        <v>0</v>
      </c>
      <c r="FM80" s="14">
        <v>0</v>
      </c>
      <c r="FN80" s="14">
        <v>0</v>
      </c>
      <c r="FO80" s="14">
        <v>0</v>
      </c>
      <c r="FP80" s="14">
        <v>0</v>
      </c>
      <c r="FQ80" s="14">
        <v>0</v>
      </c>
      <c r="FR80" s="14">
        <v>0</v>
      </c>
      <c r="FS80" s="14">
        <v>0</v>
      </c>
      <c r="FT80" s="14">
        <v>0</v>
      </c>
      <c r="FU80" s="14">
        <v>0</v>
      </c>
      <c r="FV80" s="14">
        <v>0</v>
      </c>
      <c r="FW80" s="14">
        <v>0</v>
      </c>
      <c r="FX80" s="14">
        <v>0</v>
      </c>
      <c r="FY80" s="14">
        <v>0</v>
      </c>
      <c r="FZ80" s="14">
        <v>0</v>
      </c>
      <c r="GA80" s="14">
        <v>0</v>
      </c>
      <c r="GB80" s="14">
        <v>0</v>
      </c>
      <c r="GC80" s="14">
        <v>0</v>
      </c>
      <c r="GD80" s="14">
        <v>0</v>
      </c>
      <c r="GE80" s="14">
        <v>0</v>
      </c>
      <c r="GF80" s="14">
        <v>0</v>
      </c>
      <c r="GG80" s="14">
        <v>0</v>
      </c>
      <c r="GH80" s="14">
        <v>0</v>
      </c>
      <c r="GI80" s="14">
        <v>0</v>
      </c>
      <c r="GJ80" s="14">
        <v>135660</v>
      </c>
      <c r="GK80" s="13"/>
    </row>
    <row r="81" spans="1:193" x14ac:dyDescent="0.3">
      <c r="A81" s="14">
        <v>135670</v>
      </c>
      <c r="B81" s="14">
        <f>VLOOKUP(A81,'[9]Fluxo por Unidade'!$G:$H,2,0)</f>
        <v>6369</v>
      </c>
      <c r="C81" s="14" t="s">
        <v>195</v>
      </c>
      <c r="D81" s="14" t="s">
        <v>196</v>
      </c>
      <c r="E81" s="15">
        <v>0</v>
      </c>
      <c r="F81" s="14" t="s">
        <v>165</v>
      </c>
      <c r="G81" s="14" t="s">
        <v>166</v>
      </c>
      <c r="H81" s="14" t="str">
        <f>VLOOKUP(B81,Elegibilidade!A:I,9,0)</f>
        <v>Elegível</v>
      </c>
      <c r="I81" s="16">
        <v>24</v>
      </c>
      <c r="J81" s="17">
        <f>SUMIFS(Inadimplência!Q:Q,Inadimplência!A:A,FluxoFuturo!B81)</f>
        <v>0</v>
      </c>
      <c r="K81" s="17">
        <f t="shared" si="14"/>
        <v>190842.47999999998</v>
      </c>
      <c r="L81" s="17">
        <f t="shared" si="15"/>
        <v>190842.47999999998</v>
      </c>
      <c r="M81" s="14" t="s">
        <v>168</v>
      </c>
      <c r="N81" s="17">
        <v>190842.47999999998</v>
      </c>
      <c r="O81" s="17">
        <f t="shared" si="16"/>
        <v>169954.98283333515</v>
      </c>
      <c r="P81" s="17">
        <f>Vendas!$J$2</f>
        <v>886.38148057613409</v>
      </c>
      <c r="Q81" s="116">
        <f>VLOOKUP(B81,Vendas!A:F,6,0)</f>
        <v>360</v>
      </c>
      <c r="R81" s="17">
        <f t="shared" si="17"/>
        <v>319097.33300740825</v>
      </c>
      <c r="S81" s="18">
        <f t="shared" si="18"/>
        <v>0.53261173082066915</v>
      </c>
      <c r="T81" s="17">
        <v>7951.77</v>
      </c>
      <c r="U81" s="17">
        <v>7951.77</v>
      </c>
      <c r="V81" s="17">
        <v>7951.77</v>
      </c>
      <c r="W81" s="17">
        <v>7951.77</v>
      </c>
      <c r="X81" s="17">
        <v>7951.77</v>
      </c>
      <c r="Y81" s="17">
        <v>7951.77</v>
      </c>
      <c r="Z81" s="17">
        <v>7951.77</v>
      </c>
      <c r="AA81" s="17">
        <v>7951.77</v>
      </c>
      <c r="AB81" s="17">
        <v>7951.77</v>
      </c>
      <c r="AC81" s="17">
        <v>7951.77</v>
      </c>
      <c r="AD81" s="17">
        <v>7951.77</v>
      </c>
      <c r="AE81" s="17">
        <v>7951.77</v>
      </c>
      <c r="AF81" s="17">
        <v>7951.77</v>
      </c>
      <c r="AG81" s="17">
        <v>7951.77</v>
      </c>
      <c r="AH81" s="17">
        <v>7951.77</v>
      </c>
      <c r="AI81" s="17">
        <v>7951.77</v>
      </c>
      <c r="AJ81" s="17">
        <v>7951.77</v>
      </c>
      <c r="AK81" s="17">
        <v>7951.77</v>
      </c>
      <c r="AL81" s="17">
        <v>7951.77</v>
      </c>
      <c r="AM81" s="17">
        <v>7951.77</v>
      </c>
      <c r="AN81" s="17">
        <v>7951.77</v>
      </c>
      <c r="AO81" s="17">
        <v>7951.77</v>
      </c>
      <c r="AP81" s="17">
        <v>7951.77</v>
      </c>
      <c r="AQ81" s="17">
        <v>7951.77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  <c r="CB81" s="14">
        <v>0</v>
      </c>
      <c r="CC81" s="14">
        <v>0</v>
      </c>
      <c r="CD81" s="14">
        <v>0</v>
      </c>
      <c r="CE81" s="14">
        <v>0</v>
      </c>
      <c r="CF81" s="14">
        <v>0</v>
      </c>
      <c r="CG81" s="14">
        <v>0</v>
      </c>
      <c r="CH81" s="14">
        <v>0</v>
      </c>
      <c r="CI81" s="14">
        <v>0</v>
      </c>
      <c r="CJ81" s="14">
        <v>0</v>
      </c>
      <c r="CK81" s="14">
        <v>0</v>
      </c>
      <c r="CL81" s="14">
        <v>0</v>
      </c>
      <c r="CM81" s="14">
        <v>0</v>
      </c>
      <c r="CN81" s="14">
        <v>0</v>
      </c>
      <c r="CO81" s="14">
        <v>0</v>
      </c>
      <c r="CP81" s="14">
        <v>0</v>
      </c>
      <c r="CQ81" s="14">
        <v>0</v>
      </c>
      <c r="CR81" s="14">
        <v>0</v>
      </c>
      <c r="CS81" s="14">
        <v>0</v>
      </c>
      <c r="CT81" s="14">
        <v>0</v>
      </c>
      <c r="CU81" s="14">
        <v>0</v>
      </c>
      <c r="CV81" s="14">
        <v>0</v>
      </c>
      <c r="CW81" s="14">
        <v>0</v>
      </c>
      <c r="CX81" s="14">
        <v>0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4">
        <v>0</v>
      </c>
      <c r="DF81" s="14">
        <v>0</v>
      </c>
      <c r="DG81" s="14">
        <v>0</v>
      </c>
      <c r="DH81" s="14">
        <v>0</v>
      </c>
      <c r="DI81" s="14">
        <v>0</v>
      </c>
      <c r="DJ81" s="14">
        <v>0</v>
      </c>
      <c r="DK81" s="14">
        <v>0</v>
      </c>
      <c r="DL81" s="14">
        <v>0</v>
      </c>
      <c r="DM81" s="14">
        <v>0</v>
      </c>
      <c r="DN81" s="14">
        <v>0</v>
      </c>
      <c r="DO81" s="14">
        <v>0</v>
      </c>
      <c r="DP81" s="14">
        <v>0</v>
      </c>
      <c r="DQ81" s="14">
        <v>0</v>
      </c>
      <c r="DR81" s="14">
        <v>0</v>
      </c>
      <c r="DS81" s="14">
        <v>0</v>
      </c>
      <c r="DT81" s="14">
        <v>0</v>
      </c>
      <c r="DU81" s="14">
        <v>0</v>
      </c>
      <c r="DV81" s="14">
        <v>0</v>
      </c>
      <c r="DW81" s="14">
        <v>0</v>
      </c>
      <c r="DX81" s="14">
        <v>0</v>
      </c>
      <c r="DY81" s="14">
        <v>0</v>
      </c>
      <c r="DZ81" s="14">
        <v>0</v>
      </c>
      <c r="EA81" s="14">
        <v>0</v>
      </c>
      <c r="EB81" s="14">
        <v>0</v>
      </c>
      <c r="EC81" s="14">
        <v>0</v>
      </c>
      <c r="ED81" s="14">
        <v>0</v>
      </c>
      <c r="EE81" s="14">
        <v>0</v>
      </c>
      <c r="EF81" s="14">
        <v>0</v>
      </c>
      <c r="EG81" s="14">
        <v>0</v>
      </c>
      <c r="EH81" s="14">
        <v>0</v>
      </c>
      <c r="EI81" s="14">
        <v>0</v>
      </c>
      <c r="EJ81" s="14">
        <v>0</v>
      </c>
      <c r="EK81" s="14">
        <v>0</v>
      </c>
      <c r="EL81" s="14">
        <v>0</v>
      </c>
      <c r="EM81" s="14">
        <v>0</v>
      </c>
      <c r="EN81" s="14">
        <v>0</v>
      </c>
      <c r="EO81" s="14">
        <v>0</v>
      </c>
      <c r="EP81" s="14">
        <v>0</v>
      </c>
      <c r="EQ81" s="14">
        <v>0</v>
      </c>
      <c r="ER81" s="14">
        <v>0</v>
      </c>
      <c r="ES81" s="14">
        <v>0</v>
      </c>
      <c r="ET81" s="14">
        <v>0</v>
      </c>
      <c r="EU81" s="14">
        <v>0</v>
      </c>
      <c r="EV81" s="14">
        <v>0</v>
      </c>
      <c r="EW81" s="14">
        <v>0</v>
      </c>
      <c r="EX81" s="14">
        <v>0</v>
      </c>
      <c r="EY81" s="14">
        <v>0</v>
      </c>
      <c r="EZ81" s="14">
        <v>0</v>
      </c>
      <c r="FA81" s="14">
        <v>0</v>
      </c>
      <c r="FB81" s="14">
        <v>0</v>
      </c>
      <c r="FC81" s="14">
        <v>0</v>
      </c>
      <c r="FD81" s="14">
        <v>0</v>
      </c>
      <c r="FE81" s="14">
        <v>0</v>
      </c>
      <c r="FF81" s="14">
        <v>0</v>
      </c>
      <c r="FG81" s="14">
        <v>0</v>
      </c>
      <c r="FH81" s="14">
        <v>0</v>
      </c>
      <c r="FI81" s="14">
        <v>0</v>
      </c>
      <c r="FJ81" s="14">
        <v>0</v>
      </c>
      <c r="FK81" s="14">
        <v>0</v>
      </c>
      <c r="FL81" s="14">
        <v>0</v>
      </c>
      <c r="FM81" s="14">
        <v>0</v>
      </c>
      <c r="FN81" s="14">
        <v>0</v>
      </c>
      <c r="FO81" s="14">
        <v>0</v>
      </c>
      <c r="FP81" s="14">
        <v>0</v>
      </c>
      <c r="FQ81" s="14">
        <v>0</v>
      </c>
      <c r="FR81" s="14">
        <v>0</v>
      </c>
      <c r="FS81" s="14">
        <v>0</v>
      </c>
      <c r="FT81" s="14">
        <v>0</v>
      </c>
      <c r="FU81" s="14">
        <v>0</v>
      </c>
      <c r="FV81" s="14">
        <v>0</v>
      </c>
      <c r="FW81" s="14">
        <v>0</v>
      </c>
      <c r="FX81" s="14">
        <v>0</v>
      </c>
      <c r="FY81" s="14">
        <v>0</v>
      </c>
      <c r="FZ81" s="14">
        <v>0</v>
      </c>
      <c r="GA81" s="14">
        <v>0</v>
      </c>
      <c r="GB81" s="14">
        <v>0</v>
      </c>
      <c r="GC81" s="14">
        <v>0</v>
      </c>
      <c r="GD81" s="14">
        <v>0</v>
      </c>
      <c r="GE81" s="14">
        <v>0</v>
      </c>
      <c r="GF81" s="14">
        <v>0</v>
      </c>
      <c r="GG81" s="14">
        <v>0</v>
      </c>
      <c r="GH81" s="14">
        <v>0</v>
      </c>
      <c r="GI81" s="14">
        <v>0</v>
      </c>
      <c r="GJ81" s="14">
        <v>135670</v>
      </c>
      <c r="GK81" s="13"/>
    </row>
    <row r="82" spans="1:193" x14ac:dyDescent="0.3">
      <c r="A82" s="14">
        <v>135622</v>
      </c>
      <c r="B82" s="14">
        <f>VLOOKUP(A82,'[9]Fluxo por Unidade'!$G:$H,2,0)</f>
        <v>6385</v>
      </c>
      <c r="C82" s="14" t="s">
        <v>224</v>
      </c>
      <c r="D82" s="14" t="s">
        <v>225</v>
      </c>
      <c r="E82" s="15">
        <v>0</v>
      </c>
      <c r="F82" s="14" t="s">
        <v>165</v>
      </c>
      <c r="G82" s="14" t="s">
        <v>166</v>
      </c>
      <c r="H82" s="14" t="str">
        <f>VLOOKUP(B82,Elegibilidade!A:I,9,0)</f>
        <v>Elegível</v>
      </c>
      <c r="I82" s="16">
        <v>24</v>
      </c>
      <c r="J82" s="17">
        <f>SUMIFS(Inadimplência!Q:Q,Inadimplência!A:A,FluxoFuturo!B82)</f>
        <v>0</v>
      </c>
      <c r="K82" s="17">
        <f t="shared" si="14"/>
        <v>190842.47999999998</v>
      </c>
      <c r="L82" s="17">
        <f t="shared" si="15"/>
        <v>190842.47999999998</v>
      </c>
      <c r="M82" s="14" t="s">
        <v>168</v>
      </c>
      <c r="N82" s="17">
        <v>190842.47999999998</v>
      </c>
      <c r="O82" s="17">
        <f t="shared" si="16"/>
        <v>169954.98283333515</v>
      </c>
      <c r="P82" s="17">
        <f>Vendas!$J$2</f>
        <v>886.38148057613409</v>
      </c>
      <c r="Q82" s="116">
        <f>VLOOKUP(B82,Vendas!A:F,6,0)</f>
        <v>360</v>
      </c>
      <c r="R82" s="17">
        <f t="shared" si="17"/>
        <v>319097.33300740825</v>
      </c>
      <c r="S82" s="18">
        <f t="shared" si="18"/>
        <v>0.53261173082066915</v>
      </c>
      <c r="T82" s="17">
        <v>7951.77</v>
      </c>
      <c r="U82" s="17">
        <v>7951.77</v>
      </c>
      <c r="V82" s="17">
        <v>7951.77</v>
      </c>
      <c r="W82" s="17">
        <v>7951.77</v>
      </c>
      <c r="X82" s="17">
        <v>7951.77</v>
      </c>
      <c r="Y82" s="17">
        <v>7951.77</v>
      </c>
      <c r="Z82" s="17">
        <v>7951.77</v>
      </c>
      <c r="AA82" s="17">
        <v>7951.77</v>
      </c>
      <c r="AB82" s="17">
        <v>7951.77</v>
      </c>
      <c r="AC82" s="17">
        <v>7951.77</v>
      </c>
      <c r="AD82" s="17">
        <v>7951.77</v>
      </c>
      <c r="AE82" s="17">
        <v>7951.77</v>
      </c>
      <c r="AF82" s="17">
        <v>7951.77</v>
      </c>
      <c r="AG82" s="17">
        <v>7951.77</v>
      </c>
      <c r="AH82" s="17">
        <v>7951.77</v>
      </c>
      <c r="AI82" s="17">
        <v>7951.77</v>
      </c>
      <c r="AJ82" s="17">
        <v>7951.77</v>
      </c>
      <c r="AK82" s="17">
        <v>7951.77</v>
      </c>
      <c r="AL82" s="17">
        <v>7951.77</v>
      </c>
      <c r="AM82" s="17">
        <v>7951.77</v>
      </c>
      <c r="AN82" s="17">
        <v>7951.77</v>
      </c>
      <c r="AO82" s="17">
        <v>7951.77</v>
      </c>
      <c r="AP82" s="17">
        <v>7951.77</v>
      </c>
      <c r="AQ82" s="17">
        <v>7951.77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  <c r="CB82" s="14">
        <v>0</v>
      </c>
      <c r="CC82" s="14">
        <v>0</v>
      </c>
      <c r="CD82" s="14">
        <v>0</v>
      </c>
      <c r="CE82" s="14">
        <v>0</v>
      </c>
      <c r="CF82" s="14">
        <v>0</v>
      </c>
      <c r="CG82" s="14">
        <v>0</v>
      </c>
      <c r="CH82" s="14">
        <v>0</v>
      </c>
      <c r="CI82" s="14">
        <v>0</v>
      </c>
      <c r="CJ82" s="14">
        <v>0</v>
      </c>
      <c r="CK82" s="14">
        <v>0</v>
      </c>
      <c r="CL82" s="14">
        <v>0</v>
      </c>
      <c r="CM82" s="14">
        <v>0</v>
      </c>
      <c r="CN82" s="14">
        <v>0</v>
      </c>
      <c r="CO82" s="14">
        <v>0</v>
      </c>
      <c r="CP82" s="14">
        <v>0</v>
      </c>
      <c r="CQ82" s="14">
        <v>0</v>
      </c>
      <c r="CR82" s="14">
        <v>0</v>
      </c>
      <c r="CS82" s="14">
        <v>0</v>
      </c>
      <c r="CT82" s="14">
        <v>0</v>
      </c>
      <c r="CU82" s="14">
        <v>0</v>
      </c>
      <c r="CV82" s="14">
        <v>0</v>
      </c>
      <c r="CW82" s="14">
        <v>0</v>
      </c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14">
        <v>0</v>
      </c>
      <c r="DE82" s="14">
        <v>0</v>
      </c>
      <c r="DF82" s="14">
        <v>0</v>
      </c>
      <c r="DG82" s="14">
        <v>0</v>
      </c>
      <c r="DH82" s="14">
        <v>0</v>
      </c>
      <c r="DI82" s="14">
        <v>0</v>
      </c>
      <c r="DJ82" s="14">
        <v>0</v>
      </c>
      <c r="DK82" s="14">
        <v>0</v>
      </c>
      <c r="DL82" s="14">
        <v>0</v>
      </c>
      <c r="DM82" s="14">
        <v>0</v>
      </c>
      <c r="DN82" s="14">
        <v>0</v>
      </c>
      <c r="DO82" s="14">
        <v>0</v>
      </c>
      <c r="DP82" s="14">
        <v>0</v>
      </c>
      <c r="DQ82" s="14">
        <v>0</v>
      </c>
      <c r="DR82" s="14">
        <v>0</v>
      </c>
      <c r="DS82" s="14">
        <v>0</v>
      </c>
      <c r="DT82" s="14">
        <v>0</v>
      </c>
      <c r="DU82" s="14">
        <v>0</v>
      </c>
      <c r="DV82" s="14">
        <v>0</v>
      </c>
      <c r="DW82" s="14">
        <v>0</v>
      </c>
      <c r="DX82" s="14">
        <v>0</v>
      </c>
      <c r="DY82" s="14">
        <v>0</v>
      </c>
      <c r="DZ82" s="14">
        <v>0</v>
      </c>
      <c r="EA82" s="14">
        <v>0</v>
      </c>
      <c r="EB82" s="14">
        <v>0</v>
      </c>
      <c r="EC82" s="14">
        <v>0</v>
      </c>
      <c r="ED82" s="14">
        <v>0</v>
      </c>
      <c r="EE82" s="14">
        <v>0</v>
      </c>
      <c r="EF82" s="14">
        <v>0</v>
      </c>
      <c r="EG82" s="14">
        <v>0</v>
      </c>
      <c r="EH82" s="14">
        <v>0</v>
      </c>
      <c r="EI82" s="14">
        <v>0</v>
      </c>
      <c r="EJ82" s="14">
        <v>0</v>
      </c>
      <c r="EK82" s="14">
        <v>0</v>
      </c>
      <c r="EL82" s="14">
        <v>0</v>
      </c>
      <c r="EM82" s="14">
        <v>0</v>
      </c>
      <c r="EN82" s="14">
        <v>0</v>
      </c>
      <c r="EO82" s="14">
        <v>0</v>
      </c>
      <c r="EP82" s="14">
        <v>0</v>
      </c>
      <c r="EQ82" s="14">
        <v>0</v>
      </c>
      <c r="ER82" s="14">
        <v>0</v>
      </c>
      <c r="ES82" s="14">
        <v>0</v>
      </c>
      <c r="ET82" s="14">
        <v>0</v>
      </c>
      <c r="EU82" s="14">
        <v>0</v>
      </c>
      <c r="EV82" s="14">
        <v>0</v>
      </c>
      <c r="EW82" s="14">
        <v>0</v>
      </c>
      <c r="EX82" s="14">
        <v>0</v>
      </c>
      <c r="EY82" s="14">
        <v>0</v>
      </c>
      <c r="EZ82" s="14">
        <v>0</v>
      </c>
      <c r="FA82" s="14">
        <v>0</v>
      </c>
      <c r="FB82" s="14">
        <v>0</v>
      </c>
      <c r="FC82" s="14">
        <v>0</v>
      </c>
      <c r="FD82" s="14">
        <v>0</v>
      </c>
      <c r="FE82" s="14">
        <v>0</v>
      </c>
      <c r="FF82" s="14">
        <v>0</v>
      </c>
      <c r="FG82" s="14">
        <v>0</v>
      </c>
      <c r="FH82" s="14">
        <v>0</v>
      </c>
      <c r="FI82" s="14">
        <v>0</v>
      </c>
      <c r="FJ82" s="14">
        <v>0</v>
      </c>
      <c r="FK82" s="14">
        <v>0</v>
      </c>
      <c r="FL82" s="14">
        <v>0</v>
      </c>
      <c r="FM82" s="14">
        <v>0</v>
      </c>
      <c r="FN82" s="14">
        <v>0</v>
      </c>
      <c r="FO82" s="14">
        <v>0</v>
      </c>
      <c r="FP82" s="14">
        <v>0</v>
      </c>
      <c r="FQ82" s="14">
        <v>0</v>
      </c>
      <c r="FR82" s="14">
        <v>0</v>
      </c>
      <c r="FS82" s="14">
        <v>0</v>
      </c>
      <c r="FT82" s="14">
        <v>0</v>
      </c>
      <c r="FU82" s="14">
        <v>0</v>
      </c>
      <c r="FV82" s="14">
        <v>0</v>
      </c>
      <c r="FW82" s="14">
        <v>0</v>
      </c>
      <c r="FX82" s="14">
        <v>0</v>
      </c>
      <c r="FY82" s="14">
        <v>0</v>
      </c>
      <c r="FZ82" s="14">
        <v>0</v>
      </c>
      <c r="GA82" s="14">
        <v>0</v>
      </c>
      <c r="GB82" s="14">
        <v>0</v>
      </c>
      <c r="GC82" s="14">
        <v>0</v>
      </c>
      <c r="GD82" s="14">
        <v>0</v>
      </c>
      <c r="GE82" s="14">
        <v>0</v>
      </c>
      <c r="GF82" s="14">
        <v>0</v>
      </c>
      <c r="GG82" s="14">
        <v>0</v>
      </c>
      <c r="GH82" s="14">
        <v>0</v>
      </c>
      <c r="GI82" s="14">
        <v>0</v>
      </c>
      <c r="GJ82" s="14">
        <v>135622</v>
      </c>
      <c r="GK82" s="13"/>
    </row>
    <row r="83" spans="1:193" x14ac:dyDescent="0.3">
      <c r="A83" s="14">
        <v>135614</v>
      </c>
      <c r="B83" s="14">
        <f>VLOOKUP(A83,'[9]Fluxo por Unidade'!$G:$H,2,0)</f>
        <v>6407</v>
      </c>
      <c r="C83" s="14" t="s">
        <v>250</v>
      </c>
      <c r="D83" s="14" t="s">
        <v>251</v>
      </c>
      <c r="E83" s="15">
        <v>0</v>
      </c>
      <c r="F83" s="14" t="s">
        <v>165</v>
      </c>
      <c r="G83" s="14" t="s">
        <v>166</v>
      </c>
      <c r="H83" s="14" t="str">
        <f>VLOOKUP(B83,Elegibilidade!A:I,9,0)</f>
        <v>Elegível</v>
      </c>
      <c r="I83" s="16">
        <v>24</v>
      </c>
      <c r="J83" s="17">
        <f>SUMIFS(Inadimplência!Q:Q,Inadimplência!A:A,FluxoFuturo!B83)</f>
        <v>0</v>
      </c>
      <c r="K83" s="17">
        <f t="shared" si="14"/>
        <v>190842.47999999998</v>
      </c>
      <c r="L83" s="17">
        <f t="shared" si="15"/>
        <v>190842.47999999998</v>
      </c>
      <c r="M83" s="14" t="s">
        <v>168</v>
      </c>
      <c r="N83" s="17">
        <v>190842.47999999998</v>
      </c>
      <c r="O83" s="17">
        <f t="shared" si="16"/>
        <v>169954.98283333515</v>
      </c>
      <c r="P83" s="17">
        <f>Vendas!$J$2</f>
        <v>886.38148057613409</v>
      </c>
      <c r="Q83" s="116">
        <f>VLOOKUP(B83,Vendas!A:F,6,0)</f>
        <v>360</v>
      </c>
      <c r="R83" s="17">
        <f t="shared" si="17"/>
        <v>319097.33300740825</v>
      </c>
      <c r="S83" s="18">
        <f t="shared" si="18"/>
        <v>0.53261173082066915</v>
      </c>
      <c r="T83" s="17">
        <v>7951.77</v>
      </c>
      <c r="U83" s="17">
        <v>7951.77</v>
      </c>
      <c r="V83" s="17">
        <v>7951.77</v>
      </c>
      <c r="W83" s="17">
        <v>7951.77</v>
      </c>
      <c r="X83" s="17">
        <v>7951.77</v>
      </c>
      <c r="Y83" s="17">
        <v>7951.77</v>
      </c>
      <c r="Z83" s="17">
        <v>7951.77</v>
      </c>
      <c r="AA83" s="17">
        <v>7951.77</v>
      </c>
      <c r="AB83" s="17">
        <v>7951.77</v>
      </c>
      <c r="AC83" s="17">
        <v>7951.77</v>
      </c>
      <c r="AD83" s="17">
        <v>7951.77</v>
      </c>
      <c r="AE83" s="17">
        <v>7951.77</v>
      </c>
      <c r="AF83" s="17">
        <v>7951.77</v>
      </c>
      <c r="AG83" s="17">
        <v>7951.77</v>
      </c>
      <c r="AH83" s="17">
        <v>7951.77</v>
      </c>
      <c r="AI83" s="17">
        <v>7951.77</v>
      </c>
      <c r="AJ83" s="17">
        <v>7951.77</v>
      </c>
      <c r="AK83" s="17">
        <v>7951.77</v>
      </c>
      <c r="AL83" s="17">
        <v>7951.77</v>
      </c>
      <c r="AM83" s="17">
        <v>7951.77</v>
      </c>
      <c r="AN83" s="17">
        <v>7951.77</v>
      </c>
      <c r="AO83" s="17">
        <v>7951.77</v>
      </c>
      <c r="AP83" s="17">
        <v>7951.77</v>
      </c>
      <c r="AQ83" s="17">
        <v>7951.77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  <c r="CB83" s="14">
        <v>0</v>
      </c>
      <c r="CC83" s="14">
        <v>0</v>
      </c>
      <c r="CD83" s="14">
        <v>0</v>
      </c>
      <c r="CE83" s="14">
        <v>0</v>
      </c>
      <c r="CF83" s="14">
        <v>0</v>
      </c>
      <c r="CG83" s="14">
        <v>0</v>
      </c>
      <c r="CH83" s="14">
        <v>0</v>
      </c>
      <c r="CI83" s="14">
        <v>0</v>
      </c>
      <c r="CJ83" s="14">
        <v>0</v>
      </c>
      <c r="CK83" s="14">
        <v>0</v>
      </c>
      <c r="CL83" s="14">
        <v>0</v>
      </c>
      <c r="CM83" s="14">
        <v>0</v>
      </c>
      <c r="CN83" s="14">
        <v>0</v>
      </c>
      <c r="CO83" s="14">
        <v>0</v>
      </c>
      <c r="CP83" s="14">
        <v>0</v>
      </c>
      <c r="CQ83" s="14">
        <v>0</v>
      </c>
      <c r="CR83" s="14">
        <v>0</v>
      </c>
      <c r="CS83" s="14">
        <v>0</v>
      </c>
      <c r="CT83" s="14">
        <v>0</v>
      </c>
      <c r="CU83" s="14">
        <v>0</v>
      </c>
      <c r="CV83" s="14">
        <v>0</v>
      </c>
      <c r="CW83" s="14">
        <v>0</v>
      </c>
      <c r="CX83" s="14">
        <v>0</v>
      </c>
      <c r="CY83" s="14">
        <v>0</v>
      </c>
      <c r="CZ83" s="14">
        <v>0</v>
      </c>
      <c r="DA83" s="14">
        <v>0</v>
      </c>
      <c r="DB83" s="14">
        <v>0</v>
      </c>
      <c r="DC83" s="14">
        <v>0</v>
      </c>
      <c r="DD83" s="14">
        <v>0</v>
      </c>
      <c r="DE83" s="14">
        <v>0</v>
      </c>
      <c r="DF83" s="14">
        <v>0</v>
      </c>
      <c r="DG83" s="14">
        <v>0</v>
      </c>
      <c r="DH83" s="14">
        <v>0</v>
      </c>
      <c r="DI83" s="14">
        <v>0</v>
      </c>
      <c r="DJ83" s="14">
        <v>0</v>
      </c>
      <c r="DK83" s="14">
        <v>0</v>
      </c>
      <c r="DL83" s="14">
        <v>0</v>
      </c>
      <c r="DM83" s="14">
        <v>0</v>
      </c>
      <c r="DN83" s="14">
        <v>0</v>
      </c>
      <c r="DO83" s="14">
        <v>0</v>
      </c>
      <c r="DP83" s="14">
        <v>0</v>
      </c>
      <c r="DQ83" s="14">
        <v>0</v>
      </c>
      <c r="DR83" s="14">
        <v>0</v>
      </c>
      <c r="DS83" s="14">
        <v>0</v>
      </c>
      <c r="DT83" s="14">
        <v>0</v>
      </c>
      <c r="DU83" s="14">
        <v>0</v>
      </c>
      <c r="DV83" s="14">
        <v>0</v>
      </c>
      <c r="DW83" s="14">
        <v>0</v>
      </c>
      <c r="DX83" s="14">
        <v>0</v>
      </c>
      <c r="DY83" s="14">
        <v>0</v>
      </c>
      <c r="DZ83" s="14">
        <v>0</v>
      </c>
      <c r="EA83" s="14">
        <v>0</v>
      </c>
      <c r="EB83" s="14">
        <v>0</v>
      </c>
      <c r="EC83" s="14">
        <v>0</v>
      </c>
      <c r="ED83" s="14">
        <v>0</v>
      </c>
      <c r="EE83" s="14">
        <v>0</v>
      </c>
      <c r="EF83" s="14">
        <v>0</v>
      </c>
      <c r="EG83" s="14">
        <v>0</v>
      </c>
      <c r="EH83" s="14">
        <v>0</v>
      </c>
      <c r="EI83" s="14">
        <v>0</v>
      </c>
      <c r="EJ83" s="14">
        <v>0</v>
      </c>
      <c r="EK83" s="14">
        <v>0</v>
      </c>
      <c r="EL83" s="14">
        <v>0</v>
      </c>
      <c r="EM83" s="14">
        <v>0</v>
      </c>
      <c r="EN83" s="14">
        <v>0</v>
      </c>
      <c r="EO83" s="14">
        <v>0</v>
      </c>
      <c r="EP83" s="14">
        <v>0</v>
      </c>
      <c r="EQ83" s="14">
        <v>0</v>
      </c>
      <c r="ER83" s="14">
        <v>0</v>
      </c>
      <c r="ES83" s="14">
        <v>0</v>
      </c>
      <c r="ET83" s="14">
        <v>0</v>
      </c>
      <c r="EU83" s="14">
        <v>0</v>
      </c>
      <c r="EV83" s="14">
        <v>0</v>
      </c>
      <c r="EW83" s="14">
        <v>0</v>
      </c>
      <c r="EX83" s="14">
        <v>0</v>
      </c>
      <c r="EY83" s="14">
        <v>0</v>
      </c>
      <c r="EZ83" s="14">
        <v>0</v>
      </c>
      <c r="FA83" s="14">
        <v>0</v>
      </c>
      <c r="FB83" s="14">
        <v>0</v>
      </c>
      <c r="FC83" s="14">
        <v>0</v>
      </c>
      <c r="FD83" s="14">
        <v>0</v>
      </c>
      <c r="FE83" s="14">
        <v>0</v>
      </c>
      <c r="FF83" s="14">
        <v>0</v>
      </c>
      <c r="FG83" s="14">
        <v>0</v>
      </c>
      <c r="FH83" s="14">
        <v>0</v>
      </c>
      <c r="FI83" s="14">
        <v>0</v>
      </c>
      <c r="FJ83" s="14">
        <v>0</v>
      </c>
      <c r="FK83" s="14">
        <v>0</v>
      </c>
      <c r="FL83" s="14">
        <v>0</v>
      </c>
      <c r="FM83" s="14">
        <v>0</v>
      </c>
      <c r="FN83" s="14">
        <v>0</v>
      </c>
      <c r="FO83" s="14">
        <v>0</v>
      </c>
      <c r="FP83" s="14">
        <v>0</v>
      </c>
      <c r="FQ83" s="14">
        <v>0</v>
      </c>
      <c r="FR83" s="14">
        <v>0</v>
      </c>
      <c r="FS83" s="14">
        <v>0</v>
      </c>
      <c r="FT83" s="14">
        <v>0</v>
      </c>
      <c r="FU83" s="14">
        <v>0</v>
      </c>
      <c r="FV83" s="14">
        <v>0</v>
      </c>
      <c r="FW83" s="14">
        <v>0</v>
      </c>
      <c r="FX83" s="14">
        <v>0</v>
      </c>
      <c r="FY83" s="14">
        <v>0</v>
      </c>
      <c r="FZ83" s="14">
        <v>0</v>
      </c>
      <c r="GA83" s="14">
        <v>0</v>
      </c>
      <c r="GB83" s="14">
        <v>0</v>
      </c>
      <c r="GC83" s="14">
        <v>0</v>
      </c>
      <c r="GD83" s="14">
        <v>0</v>
      </c>
      <c r="GE83" s="14">
        <v>0</v>
      </c>
      <c r="GF83" s="14">
        <v>0</v>
      </c>
      <c r="GG83" s="14">
        <v>0</v>
      </c>
      <c r="GH83" s="14">
        <v>0</v>
      </c>
      <c r="GI83" s="14">
        <v>0</v>
      </c>
      <c r="GJ83" s="14">
        <v>135614</v>
      </c>
      <c r="GK83" s="13"/>
    </row>
    <row r="84" spans="1:193" x14ac:dyDescent="0.3">
      <c r="A84" s="14">
        <v>135613</v>
      </c>
      <c r="B84" s="14">
        <f>VLOOKUP(A84,'[9]Fluxo por Unidade'!$G:$H,2,0)</f>
        <v>6358</v>
      </c>
      <c r="C84" s="14" t="s">
        <v>181</v>
      </c>
      <c r="D84" s="14" t="s">
        <v>182</v>
      </c>
      <c r="E84" s="15">
        <v>0</v>
      </c>
      <c r="F84" s="14" t="s">
        <v>165</v>
      </c>
      <c r="G84" s="14" t="s">
        <v>166</v>
      </c>
      <c r="H84" s="14" t="str">
        <f>VLOOKUP(B84,Elegibilidade!A:I,9,0)</f>
        <v>Elegível</v>
      </c>
      <c r="I84" s="16">
        <v>23</v>
      </c>
      <c r="J84" s="17">
        <f>SUMIFS(Inadimplência!Q:Q,Inadimplência!A:A,FluxoFuturo!B84)</f>
        <v>0</v>
      </c>
      <c r="K84" s="17">
        <f t="shared" si="14"/>
        <v>187332.00999999995</v>
      </c>
      <c r="L84" s="17">
        <f t="shared" si="15"/>
        <v>187332.00999999995</v>
      </c>
      <c r="M84" s="14" t="s">
        <v>168</v>
      </c>
      <c r="N84" s="17">
        <v>187332.00999999995</v>
      </c>
      <c r="O84" s="17">
        <f t="shared" si="16"/>
        <v>167589.11241061383</v>
      </c>
      <c r="P84" s="17">
        <f>Vendas!$J$2</f>
        <v>886.38148057613409</v>
      </c>
      <c r="Q84" s="116">
        <f>VLOOKUP(B84,Vendas!A:F,6,0)</f>
        <v>367.2</v>
      </c>
      <c r="R84" s="17">
        <f t="shared" si="17"/>
        <v>325479.2796675564</v>
      </c>
      <c r="S84" s="18">
        <f t="shared" si="18"/>
        <v>0.51489948171751165</v>
      </c>
      <c r="T84" s="17">
        <v>8144.87</v>
      </c>
      <c r="U84" s="17">
        <v>8144.87</v>
      </c>
      <c r="V84" s="17">
        <v>8144.87</v>
      </c>
      <c r="W84" s="17">
        <v>8144.87</v>
      </c>
      <c r="X84" s="17">
        <v>8144.87</v>
      </c>
      <c r="Y84" s="17">
        <v>8144.87</v>
      </c>
      <c r="Z84" s="17">
        <v>8144.87</v>
      </c>
      <c r="AA84" s="17">
        <v>8144.87</v>
      </c>
      <c r="AB84" s="17">
        <v>8144.87</v>
      </c>
      <c r="AC84" s="17">
        <v>8144.87</v>
      </c>
      <c r="AD84" s="17">
        <v>8144.87</v>
      </c>
      <c r="AE84" s="17">
        <v>8144.87</v>
      </c>
      <c r="AF84" s="17">
        <v>8144.87</v>
      </c>
      <c r="AG84" s="17">
        <v>8144.87</v>
      </c>
      <c r="AH84" s="17">
        <v>8144.87</v>
      </c>
      <c r="AI84" s="17">
        <v>8144.87</v>
      </c>
      <c r="AJ84" s="17">
        <v>8144.87</v>
      </c>
      <c r="AK84" s="17">
        <v>8144.87</v>
      </c>
      <c r="AL84" s="17">
        <v>8144.87</v>
      </c>
      <c r="AM84" s="17">
        <v>8144.87</v>
      </c>
      <c r="AN84" s="17">
        <v>8144.87</v>
      </c>
      <c r="AO84" s="17">
        <v>8144.87</v>
      </c>
      <c r="AP84" s="17">
        <v>8144.87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</v>
      </c>
      <c r="BJ84" s="14">
        <v>0</v>
      </c>
      <c r="BK84" s="14">
        <v>0</v>
      </c>
      <c r="BL84" s="14">
        <v>0</v>
      </c>
      <c r="BM84" s="14">
        <v>0</v>
      </c>
      <c r="BN84" s="14">
        <v>0</v>
      </c>
      <c r="BO84" s="14">
        <v>0</v>
      </c>
      <c r="BP84" s="14">
        <v>0</v>
      </c>
      <c r="BQ84" s="14">
        <v>0</v>
      </c>
      <c r="BR84" s="14">
        <v>0</v>
      </c>
      <c r="BS84" s="14">
        <v>0</v>
      </c>
      <c r="BT84" s="14">
        <v>0</v>
      </c>
      <c r="BU84" s="14">
        <v>0</v>
      </c>
      <c r="BV84" s="14">
        <v>0</v>
      </c>
      <c r="BW84" s="14">
        <v>0</v>
      </c>
      <c r="BX84" s="14">
        <v>0</v>
      </c>
      <c r="BY84" s="14">
        <v>0</v>
      </c>
      <c r="BZ84" s="14">
        <v>0</v>
      </c>
      <c r="CA84" s="14">
        <v>0</v>
      </c>
      <c r="CB84" s="14">
        <v>0</v>
      </c>
      <c r="CC84" s="14">
        <v>0</v>
      </c>
      <c r="CD84" s="14">
        <v>0</v>
      </c>
      <c r="CE84" s="14">
        <v>0</v>
      </c>
      <c r="CF84" s="14">
        <v>0</v>
      </c>
      <c r="CG84" s="14">
        <v>0</v>
      </c>
      <c r="CH84" s="14">
        <v>0</v>
      </c>
      <c r="CI84" s="14">
        <v>0</v>
      </c>
      <c r="CJ84" s="14">
        <v>0</v>
      </c>
      <c r="CK84" s="14">
        <v>0</v>
      </c>
      <c r="CL84" s="14">
        <v>0</v>
      </c>
      <c r="CM84" s="14">
        <v>0</v>
      </c>
      <c r="CN84" s="14">
        <v>0</v>
      </c>
      <c r="CO84" s="14">
        <v>0</v>
      </c>
      <c r="CP84" s="14">
        <v>0</v>
      </c>
      <c r="CQ84" s="14">
        <v>0</v>
      </c>
      <c r="CR84" s="14">
        <v>0</v>
      </c>
      <c r="CS84" s="14">
        <v>0</v>
      </c>
      <c r="CT84" s="14">
        <v>0</v>
      </c>
      <c r="CU84" s="14">
        <v>0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4">
        <v>0</v>
      </c>
      <c r="DF84" s="14">
        <v>0</v>
      </c>
      <c r="DG84" s="14">
        <v>0</v>
      </c>
      <c r="DH84" s="14">
        <v>0</v>
      </c>
      <c r="DI84" s="14">
        <v>0</v>
      </c>
      <c r="DJ84" s="14">
        <v>0</v>
      </c>
      <c r="DK84" s="14">
        <v>0</v>
      </c>
      <c r="DL84" s="14">
        <v>0</v>
      </c>
      <c r="DM84" s="14">
        <v>0</v>
      </c>
      <c r="DN84" s="14">
        <v>0</v>
      </c>
      <c r="DO84" s="14">
        <v>0</v>
      </c>
      <c r="DP84" s="14">
        <v>0</v>
      </c>
      <c r="DQ84" s="14">
        <v>0</v>
      </c>
      <c r="DR84" s="14">
        <v>0</v>
      </c>
      <c r="DS84" s="14">
        <v>0</v>
      </c>
      <c r="DT84" s="14">
        <v>0</v>
      </c>
      <c r="DU84" s="14">
        <v>0</v>
      </c>
      <c r="DV84" s="14">
        <v>0</v>
      </c>
      <c r="DW84" s="14">
        <v>0</v>
      </c>
      <c r="DX84" s="14">
        <v>0</v>
      </c>
      <c r="DY84" s="14">
        <v>0</v>
      </c>
      <c r="DZ84" s="14">
        <v>0</v>
      </c>
      <c r="EA84" s="14">
        <v>0</v>
      </c>
      <c r="EB84" s="14">
        <v>0</v>
      </c>
      <c r="EC84" s="14">
        <v>0</v>
      </c>
      <c r="ED84" s="14">
        <v>0</v>
      </c>
      <c r="EE84" s="14">
        <v>0</v>
      </c>
      <c r="EF84" s="14">
        <v>0</v>
      </c>
      <c r="EG84" s="14">
        <v>0</v>
      </c>
      <c r="EH84" s="14">
        <v>0</v>
      </c>
      <c r="EI84" s="14">
        <v>0</v>
      </c>
      <c r="EJ84" s="14">
        <v>0</v>
      </c>
      <c r="EK84" s="14">
        <v>0</v>
      </c>
      <c r="EL84" s="14">
        <v>0</v>
      </c>
      <c r="EM84" s="14">
        <v>0</v>
      </c>
      <c r="EN84" s="14">
        <v>0</v>
      </c>
      <c r="EO84" s="14">
        <v>0</v>
      </c>
      <c r="EP84" s="14">
        <v>0</v>
      </c>
      <c r="EQ84" s="14">
        <v>0</v>
      </c>
      <c r="ER84" s="14">
        <v>0</v>
      </c>
      <c r="ES84" s="14">
        <v>0</v>
      </c>
      <c r="ET84" s="14">
        <v>0</v>
      </c>
      <c r="EU84" s="14">
        <v>0</v>
      </c>
      <c r="EV84" s="14">
        <v>0</v>
      </c>
      <c r="EW84" s="14">
        <v>0</v>
      </c>
      <c r="EX84" s="14">
        <v>0</v>
      </c>
      <c r="EY84" s="14">
        <v>0</v>
      </c>
      <c r="EZ84" s="14">
        <v>0</v>
      </c>
      <c r="FA84" s="14">
        <v>0</v>
      </c>
      <c r="FB84" s="14">
        <v>0</v>
      </c>
      <c r="FC84" s="14">
        <v>0</v>
      </c>
      <c r="FD84" s="14">
        <v>0</v>
      </c>
      <c r="FE84" s="14">
        <v>0</v>
      </c>
      <c r="FF84" s="14">
        <v>0</v>
      </c>
      <c r="FG84" s="14">
        <v>0</v>
      </c>
      <c r="FH84" s="14">
        <v>0</v>
      </c>
      <c r="FI84" s="14">
        <v>0</v>
      </c>
      <c r="FJ84" s="14">
        <v>0</v>
      </c>
      <c r="FK84" s="14">
        <v>0</v>
      </c>
      <c r="FL84" s="14">
        <v>0</v>
      </c>
      <c r="FM84" s="14">
        <v>0</v>
      </c>
      <c r="FN84" s="14">
        <v>0</v>
      </c>
      <c r="FO84" s="14">
        <v>0</v>
      </c>
      <c r="FP84" s="14">
        <v>0</v>
      </c>
      <c r="FQ84" s="14">
        <v>0</v>
      </c>
      <c r="FR84" s="14">
        <v>0</v>
      </c>
      <c r="FS84" s="14">
        <v>0</v>
      </c>
      <c r="FT84" s="14">
        <v>0</v>
      </c>
      <c r="FU84" s="14">
        <v>0</v>
      </c>
      <c r="FV84" s="14">
        <v>0</v>
      </c>
      <c r="FW84" s="14">
        <v>0</v>
      </c>
      <c r="FX84" s="14">
        <v>0</v>
      </c>
      <c r="FY84" s="14">
        <v>0</v>
      </c>
      <c r="FZ84" s="14">
        <v>0</v>
      </c>
      <c r="GA84" s="14">
        <v>0</v>
      </c>
      <c r="GB84" s="14">
        <v>0</v>
      </c>
      <c r="GC84" s="14">
        <v>0</v>
      </c>
      <c r="GD84" s="14">
        <v>0</v>
      </c>
      <c r="GE84" s="14">
        <v>0</v>
      </c>
      <c r="GF84" s="14">
        <v>0</v>
      </c>
      <c r="GG84" s="14">
        <v>0</v>
      </c>
      <c r="GH84" s="14">
        <v>0</v>
      </c>
      <c r="GI84" s="14">
        <v>0</v>
      </c>
      <c r="GJ84" s="14">
        <v>135613</v>
      </c>
      <c r="GK84" s="13"/>
    </row>
    <row r="85" spans="1:193" x14ac:dyDescent="0.3">
      <c r="A85" s="14">
        <v>135701</v>
      </c>
      <c r="B85" s="14">
        <f>VLOOKUP(A85,'[9]Fluxo por Unidade'!$G:$H,2,0)</f>
        <v>6493</v>
      </c>
      <c r="C85" s="14" t="s">
        <v>318</v>
      </c>
      <c r="D85" s="14" t="s">
        <v>319</v>
      </c>
      <c r="E85" s="15">
        <v>0</v>
      </c>
      <c r="F85" s="14" t="s">
        <v>165</v>
      </c>
      <c r="G85" s="14" t="s">
        <v>166</v>
      </c>
      <c r="H85" s="14" t="str">
        <f>VLOOKUP(B85,Elegibilidade!A:I,9,0)</f>
        <v>Elegível</v>
      </c>
      <c r="I85" s="16">
        <v>15</v>
      </c>
      <c r="J85" s="17">
        <f>SUMIFS(Inadimplência!Q:Q,Inadimplência!A:A,FluxoFuturo!B85)</f>
        <v>0</v>
      </c>
      <c r="K85" s="17">
        <f t="shared" si="14"/>
        <v>174307.03</v>
      </c>
      <c r="L85" s="17">
        <f t="shared" si="15"/>
        <v>174307.03</v>
      </c>
      <c r="M85" s="14" t="s">
        <v>168</v>
      </c>
      <c r="N85" s="17">
        <v>174307.03</v>
      </c>
      <c r="O85" s="17">
        <f t="shared" si="16"/>
        <v>161757.47364831073</v>
      </c>
      <c r="P85" s="17">
        <f>Vendas!$J$2</f>
        <v>886.38148057613409</v>
      </c>
      <c r="Q85" s="116">
        <f>VLOOKUP(B85,Vendas!A:F,6,0)</f>
        <v>390.45</v>
      </c>
      <c r="R85" s="17">
        <f t="shared" si="17"/>
        <v>346087.64909095154</v>
      </c>
      <c r="S85" s="18">
        <f t="shared" si="18"/>
        <v>0.46738874985336737</v>
      </c>
      <c r="T85" s="17">
        <v>11620.47</v>
      </c>
      <c r="U85" s="17">
        <v>11620.47</v>
      </c>
      <c r="V85" s="17">
        <v>11620.47</v>
      </c>
      <c r="W85" s="17">
        <v>11620.47</v>
      </c>
      <c r="X85" s="17">
        <v>11620.47</v>
      </c>
      <c r="Y85" s="17">
        <v>11620.47</v>
      </c>
      <c r="Z85" s="17">
        <v>11620.47</v>
      </c>
      <c r="AA85" s="17">
        <v>11620.47</v>
      </c>
      <c r="AB85" s="17">
        <v>11620.47</v>
      </c>
      <c r="AC85" s="17">
        <v>11620.47</v>
      </c>
      <c r="AD85" s="17">
        <v>11620.47</v>
      </c>
      <c r="AE85" s="17">
        <v>11620.47</v>
      </c>
      <c r="AF85" s="17">
        <v>11620.47</v>
      </c>
      <c r="AG85" s="17">
        <v>11620.47</v>
      </c>
      <c r="AH85" s="17">
        <v>11620.45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4">
        <v>0</v>
      </c>
      <c r="BF85" s="14">
        <v>0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14">
        <v>0</v>
      </c>
      <c r="BR85" s="14">
        <v>0</v>
      </c>
      <c r="BS85" s="14">
        <v>0</v>
      </c>
      <c r="BT85" s="14">
        <v>0</v>
      </c>
      <c r="BU85" s="14">
        <v>0</v>
      </c>
      <c r="BV85" s="14">
        <v>0</v>
      </c>
      <c r="BW85" s="14">
        <v>0</v>
      </c>
      <c r="BX85" s="14">
        <v>0</v>
      </c>
      <c r="BY85" s="14">
        <v>0</v>
      </c>
      <c r="BZ85" s="14">
        <v>0</v>
      </c>
      <c r="CA85" s="14">
        <v>0</v>
      </c>
      <c r="CB85" s="14">
        <v>0</v>
      </c>
      <c r="CC85" s="14">
        <v>0</v>
      </c>
      <c r="CD85" s="14">
        <v>0</v>
      </c>
      <c r="CE85" s="14">
        <v>0</v>
      </c>
      <c r="CF85" s="14">
        <v>0</v>
      </c>
      <c r="CG85" s="14">
        <v>0</v>
      </c>
      <c r="CH85" s="14">
        <v>0</v>
      </c>
      <c r="CI85" s="14">
        <v>0</v>
      </c>
      <c r="CJ85" s="14">
        <v>0</v>
      </c>
      <c r="CK85" s="14">
        <v>0</v>
      </c>
      <c r="CL85" s="14">
        <v>0</v>
      </c>
      <c r="CM85" s="14">
        <v>0</v>
      </c>
      <c r="CN85" s="14">
        <v>0</v>
      </c>
      <c r="CO85" s="14">
        <v>0</v>
      </c>
      <c r="CP85" s="14">
        <v>0</v>
      </c>
      <c r="CQ85" s="14">
        <v>0</v>
      </c>
      <c r="CR85" s="14">
        <v>0</v>
      </c>
      <c r="CS85" s="14">
        <v>0</v>
      </c>
      <c r="CT85" s="14">
        <v>0</v>
      </c>
      <c r="CU85" s="14">
        <v>0</v>
      </c>
      <c r="CV85" s="14">
        <v>0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4">
        <v>0</v>
      </c>
      <c r="DF85" s="14">
        <v>0</v>
      </c>
      <c r="DG85" s="14">
        <v>0</v>
      </c>
      <c r="DH85" s="14">
        <v>0</v>
      </c>
      <c r="DI85" s="14">
        <v>0</v>
      </c>
      <c r="DJ85" s="14">
        <v>0</v>
      </c>
      <c r="DK85" s="14">
        <v>0</v>
      </c>
      <c r="DL85" s="14">
        <v>0</v>
      </c>
      <c r="DM85" s="14">
        <v>0</v>
      </c>
      <c r="DN85" s="14">
        <v>0</v>
      </c>
      <c r="DO85" s="14">
        <v>0</v>
      </c>
      <c r="DP85" s="14">
        <v>0</v>
      </c>
      <c r="DQ85" s="14">
        <v>0</v>
      </c>
      <c r="DR85" s="14">
        <v>0</v>
      </c>
      <c r="DS85" s="14">
        <v>0</v>
      </c>
      <c r="DT85" s="14">
        <v>0</v>
      </c>
      <c r="DU85" s="14">
        <v>0</v>
      </c>
      <c r="DV85" s="14">
        <v>0</v>
      </c>
      <c r="DW85" s="14">
        <v>0</v>
      </c>
      <c r="DX85" s="14">
        <v>0</v>
      </c>
      <c r="DY85" s="14">
        <v>0</v>
      </c>
      <c r="DZ85" s="14">
        <v>0</v>
      </c>
      <c r="EA85" s="14">
        <v>0</v>
      </c>
      <c r="EB85" s="14">
        <v>0</v>
      </c>
      <c r="EC85" s="14">
        <v>0</v>
      </c>
      <c r="ED85" s="14">
        <v>0</v>
      </c>
      <c r="EE85" s="14">
        <v>0</v>
      </c>
      <c r="EF85" s="14">
        <v>0</v>
      </c>
      <c r="EG85" s="14">
        <v>0</v>
      </c>
      <c r="EH85" s="14">
        <v>0</v>
      </c>
      <c r="EI85" s="14">
        <v>0</v>
      </c>
      <c r="EJ85" s="14">
        <v>0</v>
      </c>
      <c r="EK85" s="14">
        <v>0</v>
      </c>
      <c r="EL85" s="14">
        <v>0</v>
      </c>
      <c r="EM85" s="14">
        <v>0</v>
      </c>
      <c r="EN85" s="14">
        <v>0</v>
      </c>
      <c r="EO85" s="14">
        <v>0</v>
      </c>
      <c r="EP85" s="14">
        <v>0</v>
      </c>
      <c r="EQ85" s="14">
        <v>0</v>
      </c>
      <c r="ER85" s="14">
        <v>0</v>
      </c>
      <c r="ES85" s="14">
        <v>0</v>
      </c>
      <c r="ET85" s="14">
        <v>0</v>
      </c>
      <c r="EU85" s="14">
        <v>0</v>
      </c>
      <c r="EV85" s="14">
        <v>0</v>
      </c>
      <c r="EW85" s="14">
        <v>0</v>
      </c>
      <c r="EX85" s="14">
        <v>0</v>
      </c>
      <c r="EY85" s="14">
        <v>0</v>
      </c>
      <c r="EZ85" s="14">
        <v>0</v>
      </c>
      <c r="FA85" s="14">
        <v>0</v>
      </c>
      <c r="FB85" s="14">
        <v>0</v>
      </c>
      <c r="FC85" s="14">
        <v>0</v>
      </c>
      <c r="FD85" s="14">
        <v>0</v>
      </c>
      <c r="FE85" s="14">
        <v>0</v>
      </c>
      <c r="FF85" s="14">
        <v>0</v>
      </c>
      <c r="FG85" s="14">
        <v>0</v>
      </c>
      <c r="FH85" s="14">
        <v>0</v>
      </c>
      <c r="FI85" s="14">
        <v>0</v>
      </c>
      <c r="FJ85" s="14">
        <v>0</v>
      </c>
      <c r="FK85" s="14">
        <v>0</v>
      </c>
      <c r="FL85" s="14">
        <v>0</v>
      </c>
      <c r="FM85" s="14">
        <v>0</v>
      </c>
      <c r="FN85" s="14">
        <v>0</v>
      </c>
      <c r="FO85" s="14">
        <v>0</v>
      </c>
      <c r="FP85" s="14">
        <v>0</v>
      </c>
      <c r="FQ85" s="14">
        <v>0</v>
      </c>
      <c r="FR85" s="14">
        <v>0</v>
      </c>
      <c r="FS85" s="14">
        <v>0</v>
      </c>
      <c r="FT85" s="14">
        <v>0</v>
      </c>
      <c r="FU85" s="14">
        <v>0</v>
      </c>
      <c r="FV85" s="14">
        <v>0</v>
      </c>
      <c r="FW85" s="14">
        <v>0</v>
      </c>
      <c r="FX85" s="14">
        <v>0</v>
      </c>
      <c r="FY85" s="14">
        <v>0</v>
      </c>
      <c r="FZ85" s="14">
        <v>0</v>
      </c>
      <c r="GA85" s="14">
        <v>0</v>
      </c>
      <c r="GB85" s="14">
        <v>0</v>
      </c>
      <c r="GC85" s="14">
        <v>0</v>
      </c>
      <c r="GD85" s="14">
        <v>0</v>
      </c>
      <c r="GE85" s="14">
        <v>0</v>
      </c>
      <c r="GF85" s="14">
        <v>0</v>
      </c>
      <c r="GG85" s="14">
        <v>0</v>
      </c>
      <c r="GH85" s="14">
        <v>0</v>
      </c>
      <c r="GI85" s="14">
        <v>0</v>
      </c>
      <c r="GJ85" s="14">
        <v>135701</v>
      </c>
      <c r="GK85" s="13"/>
    </row>
    <row r="86" spans="1:193" x14ac:dyDescent="0.3">
      <c r="A86" s="14">
        <v>135657</v>
      </c>
      <c r="B86" s="14">
        <f>VLOOKUP(A86,'[9]Fluxo por Unidade'!$G:$H,2,0)</f>
        <v>6405</v>
      </c>
      <c r="C86" s="14" t="s">
        <v>248</v>
      </c>
      <c r="D86" s="14" t="s">
        <v>249</v>
      </c>
      <c r="E86" s="15">
        <v>0</v>
      </c>
      <c r="F86" s="14" t="s">
        <v>165</v>
      </c>
      <c r="G86" s="14" t="s">
        <v>166</v>
      </c>
      <c r="H86" s="14" t="str">
        <f>VLOOKUP(B86,Elegibilidade!A:I,9,0)</f>
        <v>Elegível</v>
      </c>
      <c r="I86" s="16">
        <v>29</v>
      </c>
      <c r="J86" s="17">
        <f>SUMIFS(Inadimplência!Q:Q,Inadimplência!A:A,FluxoFuturo!B86)</f>
        <v>0</v>
      </c>
      <c r="K86" s="17">
        <f t="shared" si="14"/>
        <v>166165.34</v>
      </c>
      <c r="L86" s="17">
        <f t="shared" si="15"/>
        <v>166165.34</v>
      </c>
      <c r="M86" s="14" t="s">
        <v>168</v>
      </c>
      <c r="N86" s="17">
        <v>166165.34</v>
      </c>
      <c r="O86" s="17">
        <f t="shared" si="16"/>
        <v>143956.13570688714</v>
      </c>
      <c r="P86" s="17">
        <f>Vendas!$J$2</f>
        <v>886.38148057613409</v>
      </c>
      <c r="Q86" s="116">
        <f>VLOOKUP(B86,Vendas!A:F,6,0)</f>
        <v>375.19</v>
      </c>
      <c r="R86" s="17">
        <f t="shared" si="17"/>
        <v>332561.46769735974</v>
      </c>
      <c r="S86" s="18">
        <f t="shared" si="18"/>
        <v>0.43287076131709662</v>
      </c>
      <c r="T86" s="17">
        <v>0</v>
      </c>
      <c r="U86" s="17">
        <v>5934.48</v>
      </c>
      <c r="V86" s="17">
        <v>5934.48</v>
      </c>
      <c r="W86" s="17">
        <v>5934.48</v>
      </c>
      <c r="X86" s="17">
        <v>5934.48</v>
      </c>
      <c r="Y86" s="17">
        <v>5934.48</v>
      </c>
      <c r="Z86" s="17">
        <v>5934.48</v>
      </c>
      <c r="AA86" s="17">
        <v>5934.48</v>
      </c>
      <c r="AB86" s="17">
        <v>5934.48</v>
      </c>
      <c r="AC86" s="17">
        <v>5934.48</v>
      </c>
      <c r="AD86" s="17">
        <v>5934.48</v>
      </c>
      <c r="AE86" s="17">
        <v>5934.48</v>
      </c>
      <c r="AF86" s="17">
        <v>5934.48</v>
      </c>
      <c r="AG86" s="17">
        <v>5934.48</v>
      </c>
      <c r="AH86" s="17">
        <v>5934.48</v>
      </c>
      <c r="AI86" s="17">
        <v>5934.48</v>
      </c>
      <c r="AJ86" s="17">
        <v>5934.48</v>
      </c>
      <c r="AK86" s="17">
        <v>5934.48</v>
      </c>
      <c r="AL86" s="17">
        <v>5934.48</v>
      </c>
      <c r="AM86" s="17">
        <v>5934.48</v>
      </c>
      <c r="AN86" s="17">
        <v>5934.48</v>
      </c>
      <c r="AO86" s="17">
        <v>5934.48</v>
      </c>
      <c r="AP86" s="17">
        <v>5934.48</v>
      </c>
      <c r="AQ86" s="17">
        <v>5934.48</v>
      </c>
      <c r="AR86" s="17">
        <v>5934.48</v>
      </c>
      <c r="AS86" s="17">
        <v>5934.48</v>
      </c>
      <c r="AT86" s="17">
        <v>5934.48</v>
      </c>
      <c r="AU86" s="17">
        <v>5934.48</v>
      </c>
      <c r="AV86" s="17">
        <v>5934.38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0</v>
      </c>
      <c r="BJ86" s="14">
        <v>0</v>
      </c>
      <c r="BK86" s="14">
        <v>0</v>
      </c>
      <c r="BL86" s="14">
        <v>0</v>
      </c>
      <c r="BM86" s="14">
        <v>0</v>
      </c>
      <c r="BN86" s="14">
        <v>0</v>
      </c>
      <c r="BO86" s="14">
        <v>0</v>
      </c>
      <c r="BP86" s="14">
        <v>0</v>
      </c>
      <c r="BQ86" s="14">
        <v>0</v>
      </c>
      <c r="BR86" s="14">
        <v>0</v>
      </c>
      <c r="BS86" s="14">
        <v>0</v>
      </c>
      <c r="BT86" s="14">
        <v>0</v>
      </c>
      <c r="BU86" s="14">
        <v>0</v>
      </c>
      <c r="BV86" s="14">
        <v>0</v>
      </c>
      <c r="BW86" s="14">
        <v>0</v>
      </c>
      <c r="BX86" s="14">
        <v>0</v>
      </c>
      <c r="BY86" s="14">
        <v>0</v>
      </c>
      <c r="BZ86" s="14">
        <v>0</v>
      </c>
      <c r="CA86" s="14">
        <v>0</v>
      </c>
      <c r="CB86" s="14">
        <v>0</v>
      </c>
      <c r="CC86" s="14">
        <v>0</v>
      </c>
      <c r="CD86" s="14">
        <v>0</v>
      </c>
      <c r="CE86" s="14">
        <v>0</v>
      </c>
      <c r="CF86" s="14">
        <v>0</v>
      </c>
      <c r="CG86" s="14">
        <v>0</v>
      </c>
      <c r="CH86" s="14">
        <v>0</v>
      </c>
      <c r="CI86" s="14">
        <v>0</v>
      </c>
      <c r="CJ86" s="14">
        <v>0</v>
      </c>
      <c r="CK86" s="14">
        <v>0</v>
      </c>
      <c r="CL86" s="14">
        <v>0</v>
      </c>
      <c r="CM86" s="14">
        <v>0</v>
      </c>
      <c r="CN86" s="14">
        <v>0</v>
      </c>
      <c r="CO86" s="14">
        <v>0</v>
      </c>
      <c r="CP86" s="14">
        <v>0</v>
      </c>
      <c r="CQ86" s="14">
        <v>0</v>
      </c>
      <c r="CR86" s="14">
        <v>0</v>
      </c>
      <c r="CS86" s="14">
        <v>0</v>
      </c>
      <c r="CT86" s="14">
        <v>0</v>
      </c>
      <c r="CU86" s="14">
        <v>0</v>
      </c>
      <c r="CV86" s="14">
        <v>0</v>
      </c>
      <c r="CW86" s="14">
        <v>0</v>
      </c>
      <c r="CX86" s="14">
        <v>0</v>
      </c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4">
        <v>0</v>
      </c>
      <c r="DF86" s="14">
        <v>0</v>
      </c>
      <c r="DG86" s="14">
        <v>0</v>
      </c>
      <c r="DH86" s="14">
        <v>0</v>
      </c>
      <c r="DI86" s="14">
        <v>0</v>
      </c>
      <c r="DJ86" s="14">
        <v>0</v>
      </c>
      <c r="DK86" s="14">
        <v>0</v>
      </c>
      <c r="DL86" s="14">
        <v>0</v>
      </c>
      <c r="DM86" s="14">
        <v>0</v>
      </c>
      <c r="DN86" s="14">
        <v>0</v>
      </c>
      <c r="DO86" s="14">
        <v>0</v>
      </c>
      <c r="DP86" s="14">
        <v>0</v>
      </c>
      <c r="DQ86" s="14">
        <v>0</v>
      </c>
      <c r="DR86" s="14">
        <v>0</v>
      </c>
      <c r="DS86" s="14">
        <v>0</v>
      </c>
      <c r="DT86" s="14">
        <v>0</v>
      </c>
      <c r="DU86" s="14">
        <v>0</v>
      </c>
      <c r="DV86" s="14">
        <v>0</v>
      </c>
      <c r="DW86" s="14">
        <v>0</v>
      </c>
      <c r="DX86" s="14">
        <v>0</v>
      </c>
      <c r="DY86" s="14">
        <v>0</v>
      </c>
      <c r="DZ86" s="14">
        <v>0</v>
      </c>
      <c r="EA86" s="14">
        <v>0</v>
      </c>
      <c r="EB86" s="14">
        <v>0</v>
      </c>
      <c r="EC86" s="14">
        <v>0</v>
      </c>
      <c r="ED86" s="14">
        <v>0</v>
      </c>
      <c r="EE86" s="14">
        <v>0</v>
      </c>
      <c r="EF86" s="14">
        <v>0</v>
      </c>
      <c r="EG86" s="14">
        <v>0</v>
      </c>
      <c r="EH86" s="14">
        <v>0</v>
      </c>
      <c r="EI86" s="14">
        <v>0</v>
      </c>
      <c r="EJ86" s="14">
        <v>0</v>
      </c>
      <c r="EK86" s="14">
        <v>0</v>
      </c>
      <c r="EL86" s="14">
        <v>0</v>
      </c>
      <c r="EM86" s="14">
        <v>0</v>
      </c>
      <c r="EN86" s="14">
        <v>0</v>
      </c>
      <c r="EO86" s="14">
        <v>0</v>
      </c>
      <c r="EP86" s="14">
        <v>0</v>
      </c>
      <c r="EQ86" s="14">
        <v>0</v>
      </c>
      <c r="ER86" s="14">
        <v>0</v>
      </c>
      <c r="ES86" s="14">
        <v>0</v>
      </c>
      <c r="ET86" s="14">
        <v>0</v>
      </c>
      <c r="EU86" s="14">
        <v>0</v>
      </c>
      <c r="EV86" s="14">
        <v>0</v>
      </c>
      <c r="EW86" s="14">
        <v>0</v>
      </c>
      <c r="EX86" s="14">
        <v>0</v>
      </c>
      <c r="EY86" s="14">
        <v>0</v>
      </c>
      <c r="EZ86" s="14">
        <v>0</v>
      </c>
      <c r="FA86" s="14">
        <v>0</v>
      </c>
      <c r="FB86" s="14">
        <v>0</v>
      </c>
      <c r="FC86" s="14">
        <v>0</v>
      </c>
      <c r="FD86" s="14">
        <v>0</v>
      </c>
      <c r="FE86" s="14">
        <v>0</v>
      </c>
      <c r="FF86" s="14">
        <v>0</v>
      </c>
      <c r="FG86" s="14">
        <v>0</v>
      </c>
      <c r="FH86" s="14">
        <v>0</v>
      </c>
      <c r="FI86" s="14">
        <v>0</v>
      </c>
      <c r="FJ86" s="14">
        <v>0</v>
      </c>
      <c r="FK86" s="14">
        <v>0</v>
      </c>
      <c r="FL86" s="14">
        <v>0</v>
      </c>
      <c r="FM86" s="14">
        <v>0</v>
      </c>
      <c r="FN86" s="14">
        <v>0</v>
      </c>
      <c r="FO86" s="14">
        <v>0</v>
      </c>
      <c r="FP86" s="14">
        <v>0</v>
      </c>
      <c r="FQ86" s="14">
        <v>0</v>
      </c>
      <c r="FR86" s="14">
        <v>0</v>
      </c>
      <c r="FS86" s="14">
        <v>0</v>
      </c>
      <c r="FT86" s="14">
        <v>0</v>
      </c>
      <c r="FU86" s="14">
        <v>0</v>
      </c>
      <c r="FV86" s="14">
        <v>0</v>
      </c>
      <c r="FW86" s="14">
        <v>0</v>
      </c>
      <c r="FX86" s="14">
        <v>0</v>
      </c>
      <c r="FY86" s="14">
        <v>0</v>
      </c>
      <c r="FZ86" s="14">
        <v>0</v>
      </c>
      <c r="GA86" s="14">
        <v>0</v>
      </c>
      <c r="GB86" s="14">
        <v>0</v>
      </c>
      <c r="GC86" s="14">
        <v>0</v>
      </c>
      <c r="GD86" s="14">
        <v>0</v>
      </c>
      <c r="GE86" s="14">
        <v>0</v>
      </c>
      <c r="GF86" s="14">
        <v>0</v>
      </c>
      <c r="GG86" s="14">
        <v>0</v>
      </c>
      <c r="GH86" s="14">
        <v>0</v>
      </c>
      <c r="GI86" s="14">
        <v>0</v>
      </c>
      <c r="GJ86" s="14">
        <v>135657</v>
      </c>
      <c r="GK86" s="13"/>
    </row>
    <row r="87" spans="1:193" x14ac:dyDescent="0.3">
      <c r="A87" s="14">
        <v>135693</v>
      </c>
      <c r="B87" s="14">
        <f>VLOOKUP(A87,'[9]Fluxo por Unidade'!$G:$H,2,0)</f>
        <v>6374</v>
      </c>
      <c r="C87" s="14" t="s">
        <v>205</v>
      </c>
      <c r="D87" s="14" t="s">
        <v>206</v>
      </c>
      <c r="E87" s="15">
        <v>0.1003</v>
      </c>
      <c r="F87" s="14" t="s">
        <v>165</v>
      </c>
      <c r="G87" s="14" t="s">
        <v>166</v>
      </c>
      <c r="H87" s="14" t="str">
        <f>VLOOKUP(B87,Elegibilidade!A:I,9,0)</f>
        <v>Elegível</v>
      </c>
      <c r="I87" s="16">
        <v>69</v>
      </c>
      <c r="J87" s="17">
        <f>SUMIFS(Inadimplência!Q:Q,Inadimplência!A:A,FluxoFuturo!B87)</f>
        <v>0</v>
      </c>
      <c r="K87" s="17">
        <f>NPV(0.8%,T87:GI87)</f>
        <v>160426.19309146894</v>
      </c>
      <c r="L87" s="17">
        <f t="shared" si="15"/>
        <v>160426.19309146894</v>
      </c>
      <c r="M87" s="14" t="s">
        <v>168</v>
      </c>
      <c r="N87" s="17">
        <v>160426.19309146894</v>
      </c>
      <c r="O87" s="17">
        <f t="shared" si="16"/>
        <v>152988.27156527367</v>
      </c>
      <c r="P87" s="17">
        <f>Vendas!$J$2</f>
        <v>886.38148057613409</v>
      </c>
      <c r="Q87" s="116">
        <f>VLOOKUP(B87,Vendas!A:F,6,0)</f>
        <v>360</v>
      </c>
      <c r="R87" s="17">
        <f t="shared" si="17"/>
        <v>319097.33300740825</v>
      </c>
      <c r="S87" s="18">
        <f t="shared" si="18"/>
        <v>0.47944077163979887</v>
      </c>
      <c r="T87" s="14">
        <v>0</v>
      </c>
      <c r="U87" s="17">
        <v>3092.55</v>
      </c>
      <c r="V87" s="17">
        <v>3092.55</v>
      </c>
      <c r="W87" s="17">
        <v>3092.55</v>
      </c>
      <c r="X87" s="17">
        <v>3092.55</v>
      </c>
      <c r="Y87" s="17">
        <v>3092.55</v>
      </c>
      <c r="Z87" s="17">
        <v>3092.55</v>
      </c>
      <c r="AA87" s="17">
        <v>3092.55</v>
      </c>
      <c r="AB87" s="17">
        <v>3092.55</v>
      </c>
      <c r="AC87" s="17">
        <v>3092.55</v>
      </c>
      <c r="AD87" s="17">
        <v>3092.55</v>
      </c>
      <c r="AE87" s="17">
        <v>3092.55</v>
      </c>
      <c r="AF87" s="17">
        <v>3092.55</v>
      </c>
      <c r="AG87" s="17">
        <v>3092.55</v>
      </c>
      <c r="AH87" s="17">
        <v>3092.55</v>
      </c>
      <c r="AI87" s="17">
        <v>3092.55</v>
      </c>
      <c r="AJ87" s="17">
        <v>3092.55</v>
      </c>
      <c r="AK87" s="17">
        <v>3092.55</v>
      </c>
      <c r="AL87" s="17">
        <v>3092.55</v>
      </c>
      <c r="AM87" s="17">
        <v>3092.55</v>
      </c>
      <c r="AN87" s="17">
        <v>3092.55</v>
      </c>
      <c r="AO87" s="17">
        <v>3092.55</v>
      </c>
      <c r="AP87" s="17">
        <v>3092.55</v>
      </c>
      <c r="AQ87" s="17">
        <v>3092.55</v>
      </c>
      <c r="AR87" s="17">
        <v>3092.55</v>
      </c>
      <c r="AS87" s="17">
        <v>3092.55</v>
      </c>
      <c r="AT87" s="17">
        <v>3092.55</v>
      </c>
      <c r="AU87" s="17">
        <v>3092.55</v>
      </c>
      <c r="AV87" s="17">
        <v>3092.55</v>
      </c>
      <c r="AW87" s="17">
        <v>3092.55</v>
      </c>
      <c r="AX87" s="17">
        <v>3092.55</v>
      </c>
      <c r="AY87" s="17">
        <v>3092.55</v>
      </c>
      <c r="AZ87" s="17">
        <v>3092.55</v>
      </c>
      <c r="BA87" s="17">
        <v>3092.55</v>
      </c>
      <c r="BB87" s="17">
        <v>3092.55</v>
      </c>
      <c r="BC87" s="17">
        <v>3092.55</v>
      </c>
      <c r="BD87" s="17">
        <v>3092.55</v>
      </c>
      <c r="BE87" s="17">
        <v>3092.55</v>
      </c>
      <c r="BF87" s="17">
        <v>3092.55</v>
      </c>
      <c r="BG87" s="17">
        <v>3092.55</v>
      </c>
      <c r="BH87" s="17">
        <v>3092.55</v>
      </c>
      <c r="BI87" s="17">
        <v>3092.55</v>
      </c>
      <c r="BJ87" s="17">
        <v>3092.55</v>
      </c>
      <c r="BK87" s="17">
        <v>3092.55</v>
      </c>
      <c r="BL87" s="17">
        <v>3092.55</v>
      </c>
      <c r="BM87" s="17">
        <v>3092.55</v>
      </c>
      <c r="BN87" s="17">
        <v>3092.55</v>
      </c>
      <c r="BO87" s="17">
        <v>3092.55</v>
      </c>
      <c r="BP87" s="17">
        <v>3092.55</v>
      </c>
      <c r="BQ87" s="17">
        <v>3092.55</v>
      </c>
      <c r="BR87" s="17">
        <v>3092.55</v>
      </c>
      <c r="BS87" s="17">
        <v>3092.55</v>
      </c>
      <c r="BT87" s="17">
        <v>3092.55</v>
      </c>
      <c r="BU87" s="17">
        <v>3092.55</v>
      </c>
      <c r="BV87" s="17">
        <v>3092.55</v>
      </c>
      <c r="BW87" s="17">
        <v>3092.55</v>
      </c>
      <c r="BX87" s="17">
        <v>3092.55</v>
      </c>
      <c r="BY87" s="17">
        <v>3092.55</v>
      </c>
      <c r="BZ87" s="17">
        <v>3092.55</v>
      </c>
      <c r="CA87" s="17">
        <v>3092.55</v>
      </c>
      <c r="CB87" s="17">
        <v>3092.55</v>
      </c>
      <c r="CC87" s="17">
        <v>3092.55</v>
      </c>
      <c r="CD87" s="17">
        <v>3092.55</v>
      </c>
      <c r="CE87" s="17">
        <v>3092.55</v>
      </c>
      <c r="CF87" s="17">
        <v>3092.55</v>
      </c>
      <c r="CG87" s="17">
        <v>3092.55</v>
      </c>
      <c r="CH87" s="17">
        <v>3092.55</v>
      </c>
      <c r="CI87" s="17">
        <v>3092.55</v>
      </c>
      <c r="CJ87" s="17">
        <v>3092.55</v>
      </c>
      <c r="CK87" s="14">
        <v>0</v>
      </c>
      <c r="CL87" s="14">
        <v>0</v>
      </c>
      <c r="CM87" s="14">
        <v>0</v>
      </c>
      <c r="CN87" s="14">
        <v>0</v>
      </c>
      <c r="CO87" s="14">
        <v>0</v>
      </c>
      <c r="CP87" s="14">
        <v>0</v>
      </c>
      <c r="CQ87" s="14">
        <v>0</v>
      </c>
      <c r="CR87" s="14">
        <v>0</v>
      </c>
      <c r="CS87" s="14">
        <v>0</v>
      </c>
      <c r="CT87" s="14">
        <v>0</v>
      </c>
      <c r="CU87" s="14">
        <v>0</v>
      </c>
      <c r="CV87" s="14">
        <v>0</v>
      </c>
      <c r="CW87" s="14">
        <v>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4">
        <v>0</v>
      </c>
      <c r="DF87" s="14">
        <v>0</v>
      </c>
      <c r="DG87" s="14">
        <v>0</v>
      </c>
      <c r="DH87" s="14">
        <v>0</v>
      </c>
      <c r="DI87" s="14">
        <v>0</v>
      </c>
      <c r="DJ87" s="14">
        <v>0</v>
      </c>
      <c r="DK87" s="14">
        <v>0</v>
      </c>
      <c r="DL87" s="14">
        <v>0</v>
      </c>
      <c r="DM87" s="14">
        <v>0</v>
      </c>
      <c r="DN87" s="14">
        <v>0</v>
      </c>
      <c r="DO87" s="14">
        <v>0</v>
      </c>
      <c r="DP87" s="14">
        <v>0</v>
      </c>
      <c r="DQ87" s="14">
        <v>0</v>
      </c>
      <c r="DR87" s="14">
        <v>0</v>
      </c>
      <c r="DS87" s="14">
        <v>0</v>
      </c>
      <c r="DT87" s="14">
        <v>0</v>
      </c>
      <c r="DU87" s="14">
        <v>0</v>
      </c>
      <c r="DV87" s="14">
        <v>0</v>
      </c>
      <c r="DW87" s="14">
        <v>0</v>
      </c>
      <c r="DX87" s="14">
        <v>0</v>
      </c>
      <c r="DY87" s="14">
        <v>0</v>
      </c>
      <c r="DZ87" s="14">
        <v>0</v>
      </c>
      <c r="EA87" s="14">
        <v>0</v>
      </c>
      <c r="EB87" s="14">
        <v>0</v>
      </c>
      <c r="EC87" s="14">
        <v>0</v>
      </c>
      <c r="ED87" s="14">
        <v>0</v>
      </c>
      <c r="EE87" s="14">
        <v>0</v>
      </c>
      <c r="EF87" s="14">
        <v>0</v>
      </c>
      <c r="EG87" s="14">
        <v>0</v>
      </c>
      <c r="EH87" s="14">
        <v>0</v>
      </c>
      <c r="EI87" s="14">
        <v>0</v>
      </c>
      <c r="EJ87" s="14">
        <v>0</v>
      </c>
      <c r="EK87" s="14">
        <v>0</v>
      </c>
      <c r="EL87" s="14">
        <v>0</v>
      </c>
      <c r="EM87" s="14">
        <v>0</v>
      </c>
      <c r="EN87" s="14">
        <v>0</v>
      </c>
      <c r="EO87" s="14">
        <v>0</v>
      </c>
      <c r="EP87" s="14">
        <v>0</v>
      </c>
      <c r="EQ87" s="14">
        <v>0</v>
      </c>
      <c r="ER87" s="14">
        <v>0</v>
      </c>
      <c r="ES87" s="14">
        <v>0</v>
      </c>
      <c r="ET87" s="14">
        <v>0</v>
      </c>
      <c r="EU87" s="14">
        <v>0</v>
      </c>
      <c r="EV87" s="14">
        <v>0</v>
      </c>
      <c r="EW87" s="14">
        <v>0</v>
      </c>
      <c r="EX87" s="14">
        <v>0</v>
      </c>
      <c r="EY87" s="14">
        <v>0</v>
      </c>
      <c r="EZ87" s="14">
        <v>0</v>
      </c>
      <c r="FA87" s="14">
        <v>0</v>
      </c>
      <c r="FB87" s="14">
        <v>0</v>
      </c>
      <c r="FC87" s="14">
        <v>0</v>
      </c>
      <c r="FD87" s="14">
        <v>0</v>
      </c>
      <c r="FE87" s="14">
        <v>0</v>
      </c>
      <c r="FF87" s="14">
        <v>0</v>
      </c>
      <c r="FG87" s="14">
        <v>0</v>
      </c>
      <c r="FH87" s="14">
        <v>0</v>
      </c>
      <c r="FI87" s="14">
        <v>0</v>
      </c>
      <c r="FJ87" s="14">
        <v>0</v>
      </c>
      <c r="FK87" s="14">
        <v>0</v>
      </c>
      <c r="FL87" s="14">
        <v>0</v>
      </c>
      <c r="FM87" s="14">
        <v>0</v>
      </c>
      <c r="FN87" s="14">
        <v>0</v>
      </c>
      <c r="FO87" s="14">
        <v>0</v>
      </c>
      <c r="FP87" s="14">
        <v>0</v>
      </c>
      <c r="FQ87" s="14">
        <v>0</v>
      </c>
      <c r="FR87" s="14">
        <v>0</v>
      </c>
      <c r="FS87" s="14">
        <v>0</v>
      </c>
      <c r="FT87" s="14">
        <v>0</v>
      </c>
      <c r="FU87" s="14">
        <v>0</v>
      </c>
      <c r="FV87" s="14">
        <v>0</v>
      </c>
      <c r="FW87" s="14">
        <v>0</v>
      </c>
      <c r="FX87" s="14">
        <v>0</v>
      </c>
      <c r="FY87" s="14">
        <v>0</v>
      </c>
      <c r="FZ87" s="14">
        <v>0</v>
      </c>
      <c r="GA87" s="14">
        <v>0</v>
      </c>
      <c r="GB87" s="14">
        <v>0</v>
      </c>
      <c r="GC87" s="14">
        <v>0</v>
      </c>
      <c r="GD87" s="14">
        <v>0</v>
      </c>
      <c r="GE87" s="14">
        <v>0</v>
      </c>
      <c r="GF87" s="14">
        <v>0</v>
      </c>
      <c r="GG87" s="14">
        <v>0</v>
      </c>
      <c r="GH87" s="14">
        <v>0</v>
      </c>
      <c r="GI87" s="14">
        <v>0</v>
      </c>
      <c r="GJ87" s="14">
        <v>135693</v>
      </c>
      <c r="GK87" s="13"/>
    </row>
    <row r="88" spans="1:193" x14ac:dyDescent="0.3">
      <c r="A88" s="14">
        <v>135641</v>
      </c>
      <c r="B88" s="14">
        <f>VLOOKUP(A88,'[9]Fluxo por Unidade'!$G:$H,2,0)</f>
        <v>6404</v>
      </c>
      <c r="C88" s="14" t="s">
        <v>559</v>
      </c>
      <c r="D88" s="14" t="s">
        <v>560</v>
      </c>
      <c r="E88" s="15">
        <v>0</v>
      </c>
      <c r="F88" s="14" t="s">
        <v>165</v>
      </c>
      <c r="G88" s="14" t="s">
        <v>166</v>
      </c>
      <c r="H88" s="14" t="str">
        <f>VLOOKUP(B88,Elegibilidade!A:I,9,0)</f>
        <v>Elegível</v>
      </c>
      <c r="I88" s="16">
        <v>21</v>
      </c>
      <c r="J88" s="17">
        <f>SUMIFS(Inadimplência!Q:Q,Inadimplência!A:A,FluxoFuturo!B88)</f>
        <v>0</v>
      </c>
      <c r="K88" s="17">
        <f t="shared" ref="K88:K91" si="19">SUM(T88:GI88)</f>
        <v>104737.5</v>
      </c>
      <c r="L88" s="17">
        <f t="shared" si="15"/>
        <v>104737.5</v>
      </c>
      <c r="M88" s="14" t="s">
        <v>168</v>
      </c>
      <c r="N88" s="17">
        <v>104737.5</v>
      </c>
      <c r="O88" s="17">
        <f t="shared" si="16"/>
        <v>91399.769472763976</v>
      </c>
      <c r="P88" s="17">
        <f>Vendas!$J$2</f>
        <v>886.38148057613409</v>
      </c>
      <c r="Q88" s="116">
        <f>VLOOKUP(B88,Vendas!A:F,6,0)</f>
        <v>360</v>
      </c>
      <c r="R88" s="17">
        <f t="shared" si="17"/>
        <v>319097.33300740825</v>
      </c>
      <c r="S88" s="18">
        <f t="shared" si="18"/>
        <v>0.28643225755397339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7">
        <v>7481.25</v>
      </c>
      <c r="AB88" s="17">
        <v>7481.25</v>
      </c>
      <c r="AC88" s="17">
        <v>7481.25</v>
      </c>
      <c r="AD88" s="17">
        <v>7481.25</v>
      </c>
      <c r="AE88" s="17">
        <v>7481.25</v>
      </c>
      <c r="AF88" s="17">
        <v>7481.25</v>
      </c>
      <c r="AG88" s="17">
        <v>7481.25</v>
      </c>
      <c r="AH88" s="17">
        <v>7481.25</v>
      </c>
      <c r="AI88" s="17">
        <v>7481.25</v>
      </c>
      <c r="AJ88" s="17">
        <v>7481.25</v>
      </c>
      <c r="AK88" s="17">
        <v>7481.25</v>
      </c>
      <c r="AL88" s="17">
        <v>7481.25</v>
      </c>
      <c r="AM88" s="17">
        <v>7481.25</v>
      </c>
      <c r="AN88" s="17">
        <v>7481.25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0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  <c r="CB88" s="14">
        <v>0</v>
      </c>
      <c r="CC88" s="14">
        <v>0</v>
      </c>
      <c r="CD88" s="14">
        <v>0</v>
      </c>
      <c r="CE88" s="14">
        <v>0</v>
      </c>
      <c r="CF88" s="14">
        <v>0</v>
      </c>
      <c r="CG88" s="14">
        <v>0</v>
      </c>
      <c r="CH88" s="14">
        <v>0</v>
      </c>
      <c r="CI88" s="14">
        <v>0</v>
      </c>
      <c r="CJ88" s="14">
        <v>0</v>
      </c>
      <c r="CK88" s="14">
        <v>0</v>
      </c>
      <c r="CL88" s="14">
        <v>0</v>
      </c>
      <c r="CM88" s="14">
        <v>0</v>
      </c>
      <c r="CN88" s="14">
        <v>0</v>
      </c>
      <c r="CO88" s="14">
        <v>0</v>
      </c>
      <c r="CP88" s="14">
        <v>0</v>
      </c>
      <c r="CQ88" s="14">
        <v>0</v>
      </c>
      <c r="CR88" s="14">
        <v>0</v>
      </c>
      <c r="CS88" s="14">
        <v>0</v>
      </c>
      <c r="CT88" s="14">
        <v>0</v>
      </c>
      <c r="CU88" s="14">
        <v>0</v>
      </c>
      <c r="CV88" s="14">
        <v>0</v>
      </c>
      <c r="CW88" s="14">
        <v>0</v>
      </c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4">
        <v>0</v>
      </c>
      <c r="DF88" s="14">
        <v>0</v>
      </c>
      <c r="DG88" s="14">
        <v>0</v>
      </c>
      <c r="DH88" s="14">
        <v>0</v>
      </c>
      <c r="DI88" s="14">
        <v>0</v>
      </c>
      <c r="DJ88" s="14">
        <v>0</v>
      </c>
      <c r="DK88" s="14">
        <v>0</v>
      </c>
      <c r="DL88" s="14">
        <v>0</v>
      </c>
      <c r="DM88" s="14">
        <v>0</v>
      </c>
      <c r="DN88" s="14">
        <v>0</v>
      </c>
      <c r="DO88" s="14">
        <v>0</v>
      </c>
      <c r="DP88" s="14">
        <v>0</v>
      </c>
      <c r="DQ88" s="14">
        <v>0</v>
      </c>
      <c r="DR88" s="14">
        <v>0</v>
      </c>
      <c r="DS88" s="14">
        <v>0</v>
      </c>
      <c r="DT88" s="14">
        <v>0</v>
      </c>
      <c r="DU88" s="14">
        <v>0</v>
      </c>
      <c r="DV88" s="14">
        <v>0</v>
      </c>
      <c r="DW88" s="14">
        <v>0</v>
      </c>
      <c r="DX88" s="14">
        <v>0</v>
      </c>
      <c r="DY88" s="14">
        <v>0</v>
      </c>
      <c r="DZ88" s="14">
        <v>0</v>
      </c>
      <c r="EA88" s="14">
        <v>0</v>
      </c>
      <c r="EB88" s="14">
        <v>0</v>
      </c>
      <c r="EC88" s="14">
        <v>0</v>
      </c>
      <c r="ED88" s="14">
        <v>0</v>
      </c>
      <c r="EE88" s="14">
        <v>0</v>
      </c>
      <c r="EF88" s="14">
        <v>0</v>
      </c>
      <c r="EG88" s="14">
        <v>0</v>
      </c>
      <c r="EH88" s="14">
        <v>0</v>
      </c>
      <c r="EI88" s="14">
        <v>0</v>
      </c>
      <c r="EJ88" s="14">
        <v>0</v>
      </c>
      <c r="EK88" s="14">
        <v>0</v>
      </c>
      <c r="EL88" s="14">
        <v>0</v>
      </c>
      <c r="EM88" s="14">
        <v>0</v>
      </c>
      <c r="EN88" s="14">
        <v>0</v>
      </c>
      <c r="EO88" s="14">
        <v>0</v>
      </c>
      <c r="EP88" s="14">
        <v>0</v>
      </c>
      <c r="EQ88" s="14">
        <v>0</v>
      </c>
      <c r="ER88" s="14">
        <v>0</v>
      </c>
      <c r="ES88" s="14">
        <v>0</v>
      </c>
      <c r="ET88" s="14">
        <v>0</v>
      </c>
      <c r="EU88" s="14">
        <v>0</v>
      </c>
      <c r="EV88" s="14">
        <v>0</v>
      </c>
      <c r="EW88" s="14">
        <v>0</v>
      </c>
      <c r="EX88" s="14">
        <v>0</v>
      </c>
      <c r="EY88" s="14">
        <v>0</v>
      </c>
      <c r="EZ88" s="14">
        <v>0</v>
      </c>
      <c r="FA88" s="14">
        <v>0</v>
      </c>
      <c r="FB88" s="14">
        <v>0</v>
      </c>
      <c r="FC88" s="14">
        <v>0</v>
      </c>
      <c r="FD88" s="14">
        <v>0</v>
      </c>
      <c r="FE88" s="14">
        <v>0</v>
      </c>
      <c r="FF88" s="14">
        <v>0</v>
      </c>
      <c r="FG88" s="14">
        <v>0</v>
      </c>
      <c r="FH88" s="14">
        <v>0</v>
      </c>
      <c r="FI88" s="14">
        <v>0</v>
      </c>
      <c r="FJ88" s="14">
        <v>0</v>
      </c>
      <c r="FK88" s="14">
        <v>0</v>
      </c>
      <c r="FL88" s="14">
        <v>0</v>
      </c>
      <c r="FM88" s="14">
        <v>0</v>
      </c>
      <c r="FN88" s="14">
        <v>0</v>
      </c>
      <c r="FO88" s="14">
        <v>0</v>
      </c>
      <c r="FP88" s="14">
        <v>0</v>
      </c>
      <c r="FQ88" s="14">
        <v>0</v>
      </c>
      <c r="FR88" s="14">
        <v>0</v>
      </c>
      <c r="FS88" s="14">
        <v>0</v>
      </c>
      <c r="FT88" s="14">
        <v>0</v>
      </c>
      <c r="FU88" s="14">
        <v>0</v>
      </c>
      <c r="FV88" s="14">
        <v>0</v>
      </c>
      <c r="FW88" s="14">
        <v>0</v>
      </c>
      <c r="FX88" s="14">
        <v>0</v>
      </c>
      <c r="FY88" s="14">
        <v>0</v>
      </c>
      <c r="FZ88" s="14">
        <v>0</v>
      </c>
      <c r="GA88" s="14">
        <v>0</v>
      </c>
      <c r="GB88" s="14">
        <v>0</v>
      </c>
      <c r="GC88" s="14">
        <v>0</v>
      </c>
      <c r="GD88" s="14">
        <v>0</v>
      </c>
      <c r="GE88" s="14">
        <v>0</v>
      </c>
      <c r="GF88" s="14">
        <v>0</v>
      </c>
      <c r="GG88" s="14">
        <v>0</v>
      </c>
      <c r="GH88" s="14">
        <v>0</v>
      </c>
      <c r="GI88" s="14">
        <v>0</v>
      </c>
      <c r="GJ88" s="14">
        <v>135641</v>
      </c>
      <c r="GK88" s="13"/>
    </row>
    <row r="89" spans="1:193" x14ac:dyDescent="0.3">
      <c r="A89" s="14">
        <v>135633</v>
      </c>
      <c r="B89" s="14">
        <f>VLOOKUP(A89,'[9]Fluxo por Unidade'!$G:$H,2,0)</f>
        <v>6370</v>
      </c>
      <c r="C89" s="14" t="s">
        <v>197</v>
      </c>
      <c r="D89" s="14" t="s">
        <v>198</v>
      </c>
      <c r="E89" s="15">
        <v>0</v>
      </c>
      <c r="F89" s="14" t="s">
        <v>165</v>
      </c>
      <c r="G89" s="14" t="s">
        <v>166</v>
      </c>
      <c r="H89" s="14" t="str">
        <f>VLOOKUP(B89,Elegibilidade!A:I,9,0)</f>
        <v>Elegível</v>
      </c>
      <c r="I89" s="16">
        <v>12</v>
      </c>
      <c r="J89" s="17">
        <f>SUMIFS(Inadimplência!Q:Q,Inadimplência!A:A,FluxoFuturo!B89)</f>
        <v>0</v>
      </c>
      <c r="K89" s="17">
        <f t="shared" si="19"/>
        <v>78000</v>
      </c>
      <c r="L89" s="17">
        <f t="shared" si="15"/>
        <v>78000</v>
      </c>
      <c r="M89" s="14" t="s">
        <v>168</v>
      </c>
      <c r="N89" s="17">
        <v>78000</v>
      </c>
      <c r="O89" s="17">
        <f t="shared" si="16"/>
        <v>73394.853932406812</v>
      </c>
      <c r="P89" s="17">
        <f>Vendas!$J$2</f>
        <v>886.38148057613409</v>
      </c>
      <c r="Q89" s="116">
        <f>VLOOKUP(B89,Vendas!A:F,6,0)</f>
        <v>360</v>
      </c>
      <c r="R89" s="17">
        <f t="shared" si="17"/>
        <v>319097.33300740825</v>
      </c>
      <c r="S89" s="18">
        <f t="shared" si="18"/>
        <v>0.23000773225109611</v>
      </c>
      <c r="T89" s="17">
        <v>6500</v>
      </c>
      <c r="U89" s="17">
        <v>6500</v>
      </c>
      <c r="V89" s="17">
        <v>6500</v>
      </c>
      <c r="W89" s="17">
        <v>6500</v>
      </c>
      <c r="X89" s="17">
        <v>6500</v>
      </c>
      <c r="Y89" s="17">
        <v>6500</v>
      </c>
      <c r="Z89" s="17">
        <v>6500</v>
      </c>
      <c r="AA89" s="17">
        <v>6500</v>
      </c>
      <c r="AB89" s="17">
        <v>6500</v>
      </c>
      <c r="AC89" s="17">
        <v>6500</v>
      </c>
      <c r="AD89" s="17">
        <v>6500</v>
      </c>
      <c r="AE89" s="17">
        <v>6500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4">
        <v>0</v>
      </c>
      <c r="BF89" s="14">
        <v>0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  <c r="CB89" s="14">
        <v>0</v>
      </c>
      <c r="CC89" s="14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0</v>
      </c>
      <c r="CI89" s="14">
        <v>0</v>
      </c>
      <c r="CJ89" s="14">
        <v>0</v>
      </c>
      <c r="CK89" s="14">
        <v>0</v>
      </c>
      <c r="CL89" s="14">
        <v>0</v>
      </c>
      <c r="CM89" s="14">
        <v>0</v>
      </c>
      <c r="CN89" s="14">
        <v>0</v>
      </c>
      <c r="CO89" s="14">
        <v>0</v>
      </c>
      <c r="CP89" s="14">
        <v>0</v>
      </c>
      <c r="CQ89" s="14">
        <v>0</v>
      </c>
      <c r="CR89" s="14">
        <v>0</v>
      </c>
      <c r="CS89" s="14">
        <v>0</v>
      </c>
      <c r="CT89" s="14">
        <v>0</v>
      </c>
      <c r="CU89" s="14">
        <v>0</v>
      </c>
      <c r="CV89" s="14">
        <v>0</v>
      </c>
      <c r="CW89" s="14">
        <v>0</v>
      </c>
      <c r="CX89" s="14">
        <v>0</v>
      </c>
      <c r="CY89" s="14">
        <v>0</v>
      </c>
      <c r="CZ89" s="14">
        <v>0</v>
      </c>
      <c r="DA89" s="14">
        <v>0</v>
      </c>
      <c r="DB89" s="14">
        <v>0</v>
      </c>
      <c r="DC89" s="14">
        <v>0</v>
      </c>
      <c r="DD89" s="14">
        <v>0</v>
      </c>
      <c r="DE89" s="14">
        <v>0</v>
      </c>
      <c r="DF89" s="14">
        <v>0</v>
      </c>
      <c r="DG89" s="14">
        <v>0</v>
      </c>
      <c r="DH89" s="14">
        <v>0</v>
      </c>
      <c r="DI89" s="14">
        <v>0</v>
      </c>
      <c r="DJ89" s="14">
        <v>0</v>
      </c>
      <c r="DK89" s="14">
        <v>0</v>
      </c>
      <c r="DL89" s="14">
        <v>0</v>
      </c>
      <c r="DM89" s="14">
        <v>0</v>
      </c>
      <c r="DN89" s="14">
        <v>0</v>
      </c>
      <c r="DO89" s="14">
        <v>0</v>
      </c>
      <c r="DP89" s="14">
        <v>0</v>
      </c>
      <c r="DQ89" s="14">
        <v>0</v>
      </c>
      <c r="DR89" s="14">
        <v>0</v>
      </c>
      <c r="DS89" s="14">
        <v>0</v>
      </c>
      <c r="DT89" s="14">
        <v>0</v>
      </c>
      <c r="DU89" s="14">
        <v>0</v>
      </c>
      <c r="DV89" s="14">
        <v>0</v>
      </c>
      <c r="DW89" s="14">
        <v>0</v>
      </c>
      <c r="DX89" s="14">
        <v>0</v>
      </c>
      <c r="DY89" s="14">
        <v>0</v>
      </c>
      <c r="DZ89" s="14">
        <v>0</v>
      </c>
      <c r="EA89" s="14">
        <v>0</v>
      </c>
      <c r="EB89" s="14">
        <v>0</v>
      </c>
      <c r="EC89" s="14">
        <v>0</v>
      </c>
      <c r="ED89" s="14">
        <v>0</v>
      </c>
      <c r="EE89" s="14">
        <v>0</v>
      </c>
      <c r="EF89" s="14">
        <v>0</v>
      </c>
      <c r="EG89" s="14">
        <v>0</v>
      </c>
      <c r="EH89" s="14">
        <v>0</v>
      </c>
      <c r="EI89" s="14">
        <v>0</v>
      </c>
      <c r="EJ89" s="14">
        <v>0</v>
      </c>
      <c r="EK89" s="14">
        <v>0</v>
      </c>
      <c r="EL89" s="14">
        <v>0</v>
      </c>
      <c r="EM89" s="14">
        <v>0</v>
      </c>
      <c r="EN89" s="14">
        <v>0</v>
      </c>
      <c r="EO89" s="14">
        <v>0</v>
      </c>
      <c r="EP89" s="14">
        <v>0</v>
      </c>
      <c r="EQ89" s="14">
        <v>0</v>
      </c>
      <c r="ER89" s="14">
        <v>0</v>
      </c>
      <c r="ES89" s="14">
        <v>0</v>
      </c>
      <c r="ET89" s="14">
        <v>0</v>
      </c>
      <c r="EU89" s="14">
        <v>0</v>
      </c>
      <c r="EV89" s="14">
        <v>0</v>
      </c>
      <c r="EW89" s="14">
        <v>0</v>
      </c>
      <c r="EX89" s="14">
        <v>0</v>
      </c>
      <c r="EY89" s="14">
        <v>0</v>
      </c>
      <c r="EZ89" s="14">
        <v>0</v>
      </c>
      <c r="FA89" s="14">
        <v>0</v>
      </c>
      <c r="FB89" s="14">
        <v>0</v>
      </c>
      <c r="FC89" s="14">
        <v>0</v>
      </c>
      <c r="FD89" s="14">
        <v>0</v>
      </c>
      <c r="FE89" s="14">
        <v>0</v>
      </c>
      <c r="FF89" s="14">
        <v>0</v>
      </c>
      <c r="FG89" s="14">
        <v>0</v>
      </c>
      <c r="FH89" s="14">
        <v>0</v>
      </c>
      <c r="FI89" s="14">
        <v>0</v>
      </c>
      <c r="FJ89" s="14">
        <v>0</v>
      </c>
      <c r="FK89" s="14">
        <v>0</v>
      </c>
      <c r="FL89" s="14">
        <v>0</v>
      </c>
      <c r="FM89" s="14">
        <v>0</v>
      </c>
      <c r="FN89" s="14">
        <v>0</v>
      </c>
      <c r="FO89" s="14">
        <v>0</v>
      </c>
      <c r="FP89" s="14">
        <v>0</v>
      </c>
      <c r="FQ89" s="14">
        <v>0</v>
      </c>
      <c r="FR89" s="14">
        <v>0</v>
      </c>
      <c r="FS89" s="14">
        <v>0</v>
      </c>
      <c r="FT89" s="14">
        <v>0</v>
      </c>
      <c r="FU89" s="14">
        <v>0</v>
      </c>
      <c r="FV89" s="14">
        <v>0</v>
      </c>
      <c r="FW89" s="14">
        <v>0</v>
      </c>
      <c r="FX89" s="14">
        <v>0</v>
      </c>
      <c r="FY89" s="14">
        <v>0</v>
      </c>
      <c r="FZ89" s="14">
        <v>0</v>
      </c>
      <c r="GA89" s="14">
        <v>0</v>
      </c>
      <c r="GB89" s="14">
        <v>0</v>
      </c>
      <c r="GC89" s="14">
        <v>0</v>
      </c>
      <c r="GD89" s="14">
        <v>0</v>
      </c>
      <c r="GE89" s="14">
        <v>0</v>
      </c>
      <c r="GF89" s="14">
        <v>0</v>
      </c>
      <c r="GG89" s="14">
        <v>0</v>
      </c>
      <c r="GH89" s="14">
        <v>0</v>
      </c>
      <c r="GI89" s="14">
        <v>0</v>
      </c>
      <c r="GJ89" s="14">
        <v>135633</v>
      </c>
      <c r="GK89" s="13"/>
    </row>
    <row r="90" spans="1:193" x14ac:dyDescent="0.3">
      <c r="A90" s="14">
        <v>135665</v>
      </c>
      <c r="B90" s="14">
        <f>VLOOKUP(A90,'[9]Fluxo por Unidade'!$G:$H,2,0)</f>
        <v>6475</v>
      </c>
      <c r="C90" s="14" t="s">
        <v>303</v>
      </c>
      <c r="D90" s="14" t="s">
        <v>304</v>
      </c>
      <c r="E90" s="15">
        <v>0</v>
      </c>
      <c r="F90" s="14" t="s">
        <v>165</v>
      </c>
      <c r="G90" s="14" t="s">
        <v>166</v>
      </c>
      <c r="H90" s="14" t="str">
        <f>VLOOKUP(B90,Elegibilidade!A:I,9,0)</f>
        <v>Elegível</v>
      </c>
      <c r="I90" s="16">
        <v>15</v>
      </c>
      <c r="J90" s="17">
        <f>SUMIFS(Inadimplência!Q:Q,Inadimplência!A:A,FluxoFuturo!B90)</f>
        <v>0</v>
      </c>
      <c r="K90" s="17">
        <f t="shared" si="19"/>
        <v>74704.950000000012</v>
      </c>
      <c r="L90" s="17">
        <f t="shared" si="15"/>
        <v>74704.950000000012</v>
      </c>
      <c r="M90" s="14" t="s">
        <v>168</v>
      </c>
      <c r="N90" s="17">
        <v>74704.950000000012</v>
      </c>
      <c r="O90" s="17">
        <f t="shared" si="16"/>
        <v>69326.42872319353</v>
      </c>
      <c r="P90" s="17">
        <f>Vendas!$J$2</f>
        <v>886.38148057613409</v>
      </c>
      <c r="Q90" s="116">
        <f>VLOOKUP(B90,Vendas!A:F,6,0)</f>
        <v>360</v>
      </c>
      <c r="R90" s="17">
        <f t="shared" si="17"/>
        <v>319097.33300740825</v>
      </c>
      <c r="S90" s="18">
        <f t="shared" si="18"/>
        <v>0.21725793841587523</v>
      </c>
      <c r="T90" s="17">
        <v>4980.33</v>
      </c>
      <c r="U90" s="17">
        <v>4980.33</v>
      </c>
      <c r="V90" s="17">
        <v>4980.33</v>
      </c>
      <c r="W90" s="17">
        <v>4980.33</v>
      </c>
      <c r="X90" s="17">
        <v>4980.33</v>
      </c>
      <c r="Y90" s="17">
        <v>4980.33</v>
      </c>
      <c r="Z90" s="17">
        <v>4980.33</v>
      </c>
      <c r="AA90" s="17">
        <v>4980.33</v>
      </c>
      <c r="AB90" s="17">
        <v>4980.33</v>
      </c>
      <c r="AC90" s="17">
        <v>4980.33</v>
      </c>
      <c r="AD90" s="17">
        <v>4980.33</v>
      </c>
      <c r="AE90" s="17">
        <v>4980.33</v>
      </c>
      <c r="AF90" s="17">
        <v>4980.33</v>
      </c>
      <c r="AG90" s="17">
        <v>4980.33</v>
      </c>
      <c r="AH90" s="17">
        <v>4980.33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14">
        <v>0</v>
      </c>
      <c r="BR90" s="14">
        <v>0</v>
      </c>
      <c r="BS90" s="14">
        <v>0</v>
      </c>
      <c r="BT90" s="14">
        <v>0</v>
      </c>
      <c r="BU90" s="14">
        <v>0</v>
      </c>
      <c r="BV90" s="14">
        <v>0</v>
      </c>
      <c r="BW90" s="14">
        <v>0</v>
      </c>
      <c r="BX90" s="14">
        <v>0</v>
      </c>
      <c r="BY90" s="14">
        <v>0</v>
      </c>
      <c r="BZ90" s="14">
        <v>0</v>
      </c>
      <c r="CA90" s="14">
        <v>0</v>
      </c>
      <c r="CB90" s="14">
        <v>0</v>
      </c>
      <c r="CC90" s="14">
        <v>0</v>
      </c>
      <c r="CD90" s="14">
        <v>0</v>
      </c>
      <c r="CE90" s="14">
        <v>0</v>
      </c>
      <c r="CF90" s="14">
        <v>0</v>
      </c>
      <c r="CG90" s="14">
        <v>0</v>
      </c>
      <c r="CH90" s="14">
        <v>0</v>
      </c>
      <c r="CI90" s="14">
        <v>0</v>
      </c>
      <c r="CJ90" s="14">
        <v>0</v>
      </c>
      <c r="CK90" s="14">
        <v>0</v>
      </c>
      <c r="CL90" s="14">
        <v>0</v>
      </c>
      <c r="CM90" s="14">
        <v>0</v>
      </c>
      <c r="CN90" s="14">
        <v>0</v>
      </c>
      <c r="CO90" s="14">
        <v>0</v>
      </c>
      <c r="CP90" s="14">
        <v>0</v>
      </c>
      <c r="CQ90" s="14">
        <v>0</v>
      </c>
      <c r="CR90" s="14">
        <v>0</v>
      </c>
      <c r="CS90" s="14">
        <v>0</v>
      </c>
      <c r="CT90" s="14">
        <v>0</v>
      </c>
      <c r="CU90" s="14">
        <v>0</v>
      </c>
      <c r="CV90" s="14">
        <v>0</v>
      </c>
      <c r="CW90" s="14">
        <v>0</v>
      </c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4">
        <v>0</v>
      </c>
      <c r="DF90" s="14">
        <v>0</v>
      </c>
      <c r="DG90" s="14">
        <v>0</v>
      </c>
      <c r="DH90" s="14">
        <v>0</v>
      </c>
      <c r="DI90" s="14">
        <v>0</v>
      </c>
      <c r="DJ90" s="14">
        <v>0</v>
      </c>
      <c r="DK90" s="14">
        <v>0</v>
      </c>
      <c r="DL90" s="14">
        <v>0</v>
      </c>
      <c r="DM90" s="14">
        <v>0</v>
      </c>
      <c r="DN90" s="14">
        <v>0</v>
      </c>
      <c r="DO90" s="14">
        <v>0</v>
      </c>
      <c r="DP90" s="14">
        <v>0</v>
      </c>
      <c r="DQ90" s="14">
        <v>0</v>
      </c>
      <c r="DR90" s="14">
        <v>0</v>
      </c>
      <c r="DS90" s="14">
        <v>0</v>
      </c>
      <c r="DT90" s="14">
        <v>0</v>
      </c>
      <c r="DU90" s="14">
        <v>0</v>
      </c>
      <c r="DV90" s="14">
        <v>0</v>
      </c>
      <c r="DW90" s="14">
        <v>0</v>
      </c>
      <c r="DX90" s="14">
        <v>0</v>
      </c>
      <c r="DY90" s="14">
        <v>0</v>
      </c>
      <c r="DZ90" s="14">
        <v>0</v>
      </c>
      <c r="EA90" s="14">
        <v>0</v>
      </c>
      <c r="EB90" s="14">
        <v>0</v>
      </c>
      <c r="EC90" s="14">
        <v>0</v>
      </c>
      <c r="ED90" s="14">
        <v>0</v>
      </c>
      <c r="EE90" s="14">
        <v>0</v>
      </c>
      <c r="EF90" s="14">
        <v>0</v>
      </c>
      <c r="EG90" s="14">
        <v>0</v>
      </c>
      <c r="EH90" s="14">
        <v>0</v>
      </c>
      <c r="EI90" s="14">
        <v>0</v>
      </c>
      <c r="EJ90" s="14">
        <v>0</v>
      </c>
      <c r="EK90" s="14">
        <v>0</v>
      </c>
      <c r="EL90" s="14">
        <v>0</v>
      </c>
      <c r="EM90" s="14">
        <v>0</v>
      </c>
      <c r="EN90" s="14">
        <v>0</v>
      </c>
      <c r="EO90" s="14">
        <v>0</v>
      </c>
      <c r="EP90" s="14">
        <v>0</v>
      </c>
      <c r="EQ90" s="14">
        <v>0</v>
      </c>
      <c r="ER90" s="14">
        <v>0</v>
      </c>
      <c r="ES90" s="14">
        <v>0</v>
      </c>
      <c r="ET90" s="14">
        <v>0</v>
      </c>
      <c r="EU90" s="14">
        <v>0</v>
      </c>
      <c r="EV90" s="14">
        <v>0</v>
      </c>
      <c r="EW90" s="14">
        <v>0</v>
      </c>
      <c r="EX90" s="14">
        <v>0</v>
      </c>
      <c r="EY90" s="14">
        <v>0</v>
      </c>
      <c r="EZ90" s="14">
        <v>0</v>
      </c>
      <c r="FA90" s="14">
        <v>0</v>
      </c>
      <c r="FB90" s="14">
        <v>0</v>
      </c>
      <c r="FC90" s="14">
        <v>0</v>
      </c>
      <c r="FD90" s="14">
        <v>0</v>
      </c>
      <c r="FE90" s="14">
        <v>0</v>
      </c>
      <c r="FF90" s="14">
        <v>0</v>
      </c>
      <c r="FG90" s="14">
        <v>0</v>
      </c>
      <c r="FH90" s="14">
        <v>0</v>
      </c>
      <c r="FI90" s="14">
        <v>0</v>
      </c>
      <c r="FJ90" s="14">
        <v>0</v>
      </c>
      <c r="FK90" s="14">
        <v>0</v>
      </c>
      <c r="FL90" s="14">
        <v>0</v>
      </c>
      <c r="FM90" s="14">
        <v>0</v>
      </c>
      <c r="FN90" s="14">
        <v>0</v>
      </c>
      <c r="FO90" s="14">
        <v>0</v>
      </c>
      <c r="FP90" s="14">
        <v>0</v>
      </c>
      <c r="FQ90" s="14">
        <v>0</v>
      </c>
      <c r="FR90" s="14">
        <v>0</v>
      </c>
      <c r="FS90" s="14">
        <v>0</v>
      </c>
      <c r="FT90" s="14">
        <v>0</v>
      </c>
      <c r="FU90" s="14">
        <v>0</v>
      </c>
      <c r="FV90" s="14">
        <v>0</v>
      </c>
      <c r="FW90" s="14">
        <v>0</v>
      </c>
      <c r="FX90" s="14">
        <v>0</v>
      </c>
      <c r="FY90" s="14">
        <v>0</v>
      </c>
      <c r="FZ90" s="14">
        <v>0</v>
      </c>
      <c r="GA90" s="14">
        <v>0</v>
      </c>
      <c r="GB90" s="14">
        <v>0</v>
      </c>
      <c r="GC90" s="14">
        <v>0</v>
      </c>
      <c r="GD90" s="14">
        <v>0</v>
      </c>
      <c r="GE90" s="14">
        <v>0</v>
      </c>
      <c r="GF90" s="14">
        <v>0</v>
      </c>
      <c r="GG90" s="14">
        <v>0</v>
      </c>
      <c r="GH90" s="14">
        <v>0</v>
      </c>
      <c r="GI90" s="14">
        <v>0</v>
      </c>
      <c r="GJ90" s="14">
        <v>135665</v>
      </c>
      <c r="GK90" s="13"/>
    </row>
    <row r="91" spans="1:193" x14ac:dyDescent="0.3">
      <c r="A91" s="14">
        <v>135683</v>
      </c>
      <c r="B91" s="14">
        <f>VLOOKUP(A91,'[9]Fluxo por Unidade'!$G:$H,2,0)</f>
        <v>6356</v>
      </c>
      <c r="C91" s="14" t="s">
        <v>176</v>
      </c>
      <c r="D91" s="14" t="s">
        <v>177</v>
      </c>
      <c r="E91" s="15">
        <v>0</v>
      </c>
      <c r="F91" s="14" t="s">
        <v>165</v>
      </c>
      <c r="G91" s="14" t="s">
        <v>166</v>
      </c>
      <c r="H91" s="14" t="str">
        <f>VLOOKUP(B91,Elegibilidade!A:I,9,0)</f>
        <v>Elegível</v>
      </c>
      <c r="I91" s="16">
        <v>11</v>
      </c>
      <c r="J91" s="17">
        <f>SUMIFS(Inadimplência!Q:Q,Inadimplência!A:A,FluxoFuturo!B91)</f>
        <v>0</v>
      </c>
      <c r="K91" s="17">
        <f t="shared" si="19"/>
        <v>71500</v>
      </c>
      <c r="L91" s="17">
        <f t="shared" si="15"/>
        <v>71500</v>
      </c>
      <c r="M91" s="14" t="s">
        <v>168</v>
      </c>
      <c r="N91" s="17">
        <v>71500</v>
      </c>
      <c r="O91" s="17">
        <f t="shared" si="16"/>
        <v>67591.282503835391</v>
      </c>
      <c r="P91" s="17">
        <f>Vendas!$J$2</f>
        <v>886.38148057613409</v>
      </c>
      <c r="Q91" s="116">
        <f>VLOOKUP(B91,Vendas!A:F,6,0)</f>
        <v>360</v>
      </c>
      <c r="R91" s="17">
        <f t="shared" si="17"/>
        <v>319097.33300740825</v>
      </c>
      <c r="S91" s="18">
        <f t="shared" si="18"/>
        <v>0.21182026771206569</v>
      </c>
      <c r="T91" s="17">
        <v>6500</v>
      </c>
      <c r="U91" s="17">
        <v>6500</v>
      </c>
      <c r="V91" s="17">
        <v>6500</v>
      </c>
      <c r="W91" s="17">
        <v>6500</v>
      </c>
      <c r="X91" s="17">
        <v>6500</v>
      </c>
      <c r="Y91" s="17">
        <v>6500</v>
      </c>
      <c r="Z91" s="17">
        <v>6500</v>
      </c>
      <c r="AA91" s="17">
        <v>6500</v>
      </c>
      <c r="AB91" s="17">
        <v>6500</v>
      </c>
      <c r="AC91" s="17">
        <v>6500</v>
      </c>
      <c r="AD91" s="17">
        <v>6500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0</v>
      </c>
      <c r="BJ91" s="14">
        <v>0</v>
      </c>
      <c r="BK91" s="14">
        <v>0</v>
      </c>
      <c r="BL91" s="14">
        <v>0</v>
      </c>
      <c r="BM91" s="14">
        <v>0</v>
      </c>
      <c r="BN91" s="14">
        <v>0</v>
      </c>
      <c r="BO91" s="14">
        <v>0</v>
      </c>
      <c r="BP91" s="14">
        <v>0</v>
      </c>
      <c r="BQ91" s="14">
        <v>0</v>
      </c>
      <c r="BR91" s="14">
        <v>0</v>
      </c>
      <c r="BS91" s="14">
        <v>0</v>
      </c>
      <c r="BT91" s="14">
        <v>0</v>
      </c>
      <c r="BU91" s="14">
        <v>0</v>
      </c>
      <c r="BV91" s="14">
        <v>0</v>
      </c>
      <c r="BW91" s="14">
        <v>0</v>
      </c>
      <c r="BX91" s="14">
        <v>0</v>
      </c>
      <c r="BY91" s="14">
        <v>0</v>
      </c>
      <c r="BZ91" s="14">
        <v>0</v>
      </c>
      <c r="CA91" s="14">
        <v>0</v>
      </c>
      <c r="CB91" s="14">
        <v>0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0</v>
      </c>
      <c r="CI91" s="14">
        <v>0</v>
      </c>
      <c r="CJ91" s="14">
        <v>0</v>
      </c>
      <c r="CK91" s="14">
        <v>0</v>
      </c>
      <c r="CL91" s="14">
        <v>0</v>
      </c>
      <c r="CM91" s="14">
        <v>0</v>
      </c>
      <c r="CN91" s="14">
        <v>0</v>
      </c>
      <c r="CO91" s="14">
        <v>0</v>
      </c>
      <c r="CP91" s="14">
        <v>0</v>
      </c>
      <c r="CQ91" s="14">
        <v>0</v>
      </c>
      <c r="CR91" s="14">
        <v>0</v>
      </c>
      <c r="CS91" s="14">
        <v>0</v>
      </c>
      <c r="CT91" s="14">
        <v>0</v>
      </c>
      <c r="CU91" s="14">
        <v>0</v>
      </c>
      <c r="CV91" s="14">
        <v>0</v>
      </c>
      <c r="CW91" s="14">
        <v>0</v>
      </c>
      <c r="CX91" s="14">
        <v>0</v>
      </c>
      <c r="CY91" s="14">
        <v>0</v>
      </c>
      <c r="CZ91" s="14">
        <v>0</v>
      </c>
      <c r="DA91" s="14">
        <v>0</v>
      </c>
      <c r="DB91" s="14">
        <v>0</v>
      </c>
      <c r="DC91" s="14">
        <v>0</v>
      </c>
      <c r="DD91" s="14">
        <v>0</v>
      </c>
      <c r="DE91" s="14">
        <v>0</v>
      </c>
      <c r="DF91" s="14">
        <v>0</v>
      </c>
      <c r="DG91" s="14">
        <v>0</v>
      </c>
      <c r="DH91" s="14">
        <v>0</v>
      </c>
      <c r="DI91" s="14">
        <v>0</v>
      </c>
      <c r="DJ91" s="14">
        <v>0</v>
      </c>
      <c r="DK91" s="14">
        <v>0</v>
      </c>
      <c r="DL91" s="14">
        <v>0</v>
      </c>
      <c r="DM91" s="14">
        <v>0</v>
      </c>
      <c r="DN91" s="14">
        <v>0</v>
      </c>
      <c r="DO91" s="14">
        <v>0</v>
      </c>
      <c r="DP91" s="14">
        <v>0</v>
      </c>
      <c r="DQ91" s="14">
        <v>0</v>
      </c>
      <c r="DR91" s="14">
        <v>0</v>
      </c>
      <c r="DS91" s="14">
        <v>0</v>
      </c>
      <c r="DT91" s="14">
        <v>0</v>
      </c>
      <c r="DU91" s="14">
        <v>0</v>
      </c>
      <c r="DV91" s="14">
        <v>0</v>
      </c>
      <c r="DW91" s="14">
        <v>0</v>
      </c>
      <c r="DX91" s="14">
        <v>0</v>
      </c>
      <c r="DY91" s="14">
        <v>0</v>
      </c>
      <c r="DZ91" s="14">
        <v>0</v>
      </c>
      <c r="EA91" s="14">
        <v>0</v>
      </c>
      <c r="EB91" s="14">
        <v>0</v>
      </c>
      <c r="EC91" s="14">
        <v>0</v>
      </c>
      <c r="ED91" s="14">
        <v>0</v>
      </c>
      <c r="EE91" s="14">
        <v>0</v>
      </c>
      <c r="EF91" s="14">
        <v>0</v>
      </c>
      <c r="EG91" s="14">
        <v>0</v>
      </c>
      <c r="EH91" s="14">
        <v>0</v>
      </c>
      <c r="EI91" s="14">
        <v>0</v>
      </c>
      <c r="EJ91" s="14">
        <v>0</v>
      </c>
      <c r="EK91" s="14">
        <v>0</v>
      </c>
      <c r="EL91" s="14">
        <v>0</v>
      </c>
      <c r="EM91" s="14">
        <v>0</v>
      </c>
      <c r="EN91" s="14">
        <v>0</v>
      </c>
      <c r="EO91" s="14">
        <v>0</v>
      </c>
      <c r="EP91" s="14">
        <v>0</v>
      </c>
      <c r="EQ91" s="14">
        <v>0</v>
      </c>
      <c r="ER91" s="14">
        <v>0</v>
      </c>
      <c r="ES91" s="14">
        <v>0</v>
      </c>
      <c r="ET91" s="14">
        <v>0</v>
      </c>
      <c r="EU91" s="14">
        <v>0</v>
      </c>
      <c r="EV91" s="14">
        <v>0</v>
      </c>
      <c r="EW91" s="14">
        <v>0</v>
      </c>
      <c r="EX91" s="14">
        <v>0</v>
      </c>
      <c r="EY91" s="14">
        <v>0</v>
      </c>
      <c r="EZ91" s="14">
        <v>0</v>
      </c>
      <c r="FA91" s="14">
        <v>0</v>
      </c>
      <c r="FB91" s="14">
        <v>0</v>
      </c>
      <c r="FC91" s="14">
        <v>0</v>
      </c>
      <c r="FD91" s="14">
        <v>0</v>
      </c>
      <c r="FE91" s="14">
        <v>0</v>
      </c>
      <c r="FF91" s="14">
        <v>0</v>
      </c>
      <c r="FG91" s="14">
        <v>0</v>
      </c>
      <c r="FH91" s="14">
        <v>0</v>
      </c>
      <c r="FI91" s="14">
        <v>0</v>
      </c>
      <c r="FJ91" s="14">
        <v>0</v>
      </c>
      <c r="FK91" s="14">
        <v>0</v>
      </c>
      <c r="FL91" s="14">
        <v>0</v>
      </c>
      <c r="FM91" s="14">
        <v>0</v>
      </c>
      <c r="FN91" s="14">
        <v>0</v>
      </c>
      <c r="FO91" s="14">
        <v>0</v>
      </c>
      <c r="FP91" s="14">
        <v>0</v>
      </c>
      <c r="FQ91" s="14">
        <v>0</v>
      </c>
      <c r="FR91" s="14">
        <v>0</v>
      </c>
      <c r="FS91" s="14">
        <v>0</v>
      </c>
      <c r="FT91" s="14">
        <v>0</v>
      </c>
      <c r="FU91" s="14">
        <v>0</v>
      </c>
      <c r="FV91" s="14">
        <v>0</v>
      </c>
      <c r="FW91" s="14">
        <v>0</v>
      </c>
      <c r="FX91" s="14">
        <v>0</v>
      </c>
      <c r="FY91" s="14">
        <v>0</v>
      </c>
      <c r="FZ91" s="14">
        <v>0</v>
      </c>
      <c r="GA91" s="14">
        <v>0</v>
      </c>
      <c r="GB91" s="14">
        <v>0</v>
      </c>
      <c r="GC91" s="14">
        <v>0</v>
      </c>
      <c r="GD91" s="14">
        <v>0</v>
      </c>
      <c r="GE91" s="14">
        <v>0</v>
      </c>
      <c r="GF91" s="14">
        <v>0</v>
      </c>
      <c r="GG91" s="14">
        <v>0</v>
      </c>
      <c r="GH91" s="14">
        <v>0</v>
      </c>
      <c r="GI91" s="14">
        <v>0</v>
      </c>
      <c r="GJ91" s="14">
        <v>135683</v>
      </c>
      <c r="GK91" s="13"/>
    </row>
    <row r="92" spans="1:193" x14ac:dyDescent="0.3">
      <c r="A92" s="14">
        <v>135671</v>
      </c>
      <c r="B92" s="14">
        <f>VLOOKUP(A92,'[9]Fluxo por Unidade'!$G:$H,2,0)</f>
        <v>6406</v>
      </c>
      <c r="C92" s="14" t="s">
        <v>311</v>
      </c>
      <c r="D92" s="14" t="s">
        <v>312</v>
      </c>
      <c r="E92" s="15">
        <v>0.1003</v>
      </c>
      <c r="F92" s="14" t="s">
        <v>165</v>
      </c>
      <c r="G92" s="14" t="s">
        <v>166</v>
      </c>
      <c r="H92" s="14" t="str">
        <f>VLOOKUP(B92,Elegibilidade!A:I,9,0)</f>
        <v>Elegível</v>
      </c>
      <c r="I92" s="16">
        <v>47</v>
      </c>
      <c r="J92" s="17">
        <f>SUMIFS(Inadimplência!Q:Q,Inadimplência!A:A,FluxoFuturo!B92)</f>
        <v>0</v>
      </c>
      <c r="K92" s="17">
        <f>NPV(0.8%,T92:GI92)</f>
        <v>61484.56162790853</v>
      </c>
      <c r="L92" s="17">
        <f t="shared" si="15"/>
        <v>61484.56162790853</v>
      </c>
      <c r="M92" s="14" t="s">
        <v>168</v>
      </c>
      <c r="N92" s="17">
        <v>61484.56162790853</v>
      </c>
      <c r="O92" s="17">
        <f t="shared" si="16"/>
        <v>59484.895638613059</v>
      </c>
      <c r="P92" s="17">
        <f>Vendas!$J$2</f>
        <v>886.38148057613409</v>
      </c>
      <c r="Q92" s="116">
        <f>VLOOKUP(B92,Vendas!A:F,6,0)</f>
        <v>377.26</v>
      </c>
      <c r="R92" s="17">
        <f t="shared" si="17"/>
        <v>334396.27736215235</v>
      </c>
      <c r="S92" s="18">
        <f t="shared" si="18"/>
        <v>0.17788743375929006</v>
      </c>
      <c r="T92" s="17">
        <v>1574.66</v>
      </c>
      <c r="U92" s="17">
        <v>1574.66</v>
      </c>
      <c r="V92" s="17">
        <v>1574.66</v>
      </c>
      <c r="W92" s="17">
        <v>1574.66</v>
      </c>
      <c r="X92" s="17">
        <v>1574.66</v>
      </c>
      <c r="Y92" s="17">
        <v>1574.66</v>
      </c>
      <c r="Z92" s="17">
        <v>1574.66</v>
      </c>
      <c r="AA92" s="17">
        <v>1574.66</v>
      </c>
      <c r="AB92" s="17">
        <v>1574.66</v>
      </c>
      <c r="AC92" s="17">
        <v>1574.66</v>
      </c>
      <c r="AD92" s="17">
        <v>1574.66</v>
      </c>
      <c r="AE92" s="17">
        <v>1574.66</v>
      </c>
      <c r="AF92" s="17">
        <v>1574.66</v>
      </c>
      <c r="AG92" s="17">
        <v>1574.66</v>
      </c>
      <c r="AH92" s="17">
        <v>1574.66</v>
      </c>
      <c r="AI92" s="17">
        <v>1574.66</v>
      </c>
      <c r="AJ92" s="17">
        <v>1574.66</v>
      </c>
      <c r="AK92" s="17">
        <v>1574.66</v>
      </c>
      <c r="AL92" s="17">
        <v>1574.66</v>
      </c>
      <c r="AM92" s="17">
        <v>1574.66</v>
      </c>
      <c r="AN92" s="17">
        <v>1574.66</v>
      </c>
      <c r="AO92" s="17">
        <v>1574.66</v>
      </c>
      <c r="AP92" s="17">
        <v>1574.66</v>
      </c>
      <c r="AQ92" s="17">
        <v>1574.66</v>
      </c>
      <c r="AR92" s="17">
        <v>1574.66</v>
      </c>
      <c r="AS92" s="17">
        <v>1574.66</v>
      </c>
      <c r="AT92" s="17">
        <v>1574.66</v>
      </c>
      <c r="AU92" s="17">
        <v>1574.66</v>
      </c>
      <c r="AV92" s="17">
        <v>1574.66</v>
      </c>
      <c r="AW92" s="17">
        <v>1574.66</v>
      </c>
      <c r="AX92" s="17">
        <v>1574.66</v>
      </c>
      <c r="AY92" s="17">
        <v>1574.66</v>
      </c>
      <c r="AZ92" s="17">
        <v>1574.66</v>
      </c>
      <c r="BA92" s="17">
        <v>1574.66</v>
      </c>
      <c r="BB92" s="17">
        <v>1574.66</v>
      </c>
      <c r="BC92" s="17">
        <v>1574.66</v>
      </c>
      <c r="BD92" s="17">
        <v>1574.66</v>
      </c>
      <c r="BE92" s="17">
        <v>1574.66</v>
      </c>
      <c r="BF92" s="17">
        <v>1574.66</v>
      </c>
      <c r="BG92" s="17">
        <v>1574.66</v>
      </c>
      <c r="BH92" s="17">
        <v>1574.66</v>
      </c>
      <c r="BI92" s="17">
        <v>1574.66</v>
      </c>
      <c r="BJ92" s="17">
        <v>1574.66</v>
      </c>
      <c r="BK92" s="17">
        <v>1574.66</v>
      </c>
      <c r="BL92" s="17">
        <v>1574.66</v>
      </c>
      <c r="BM92" s="17">
        <v>1574.66</v>
      </c>
      <c r="BN92" s="17">
        <v>1574.73</v>
      </c>
      <c r="BO92" s="14">
        <v>0</v>
      </c>
      <c r="BP92" s="14">
        <v>0</v>
      </c>
      <c r="BQ92" s="14">
        <v>0</v>
      </c>
      <c r="BR92" s="14">
        <v>0</v>
      </c>
      <c r="BS92" s="14">
        <v>0</v>
      </c>
      <c r="BT92" s="14">
        <v>0</v>
      </c>
      <c r="BU92" s="14">
        <v>0</v>
      </c>
      <c r="BV92" s="14">
        <v>0</v>
      </c>
      <c r="BW92" s="14">
        <v>0</v>
      </c>
      <c r="BX92" s="14">
        <v>0</v>
      </c>
      <c r="BY92" s="14">
        <v>0</v>
      </c>
      <c r="BZ92" s="14">
        <v>0</v>
      </c>
      <c r="CA92" s="14">
        <v>0</v>
      </c>
      <c r="CB92" s="14">
        <v>0</v>
      </c>
      <c r="CC92" s="14">
        <v>0</v>
      </c>
      <c r="CD92" s="14">
        <v>0</v>
      </c>
      <c r="CE92" s="14">
        <v>0</v>
      </c>
      <c r="CF92" s="14">
        <v>0</v>
      </c>
      <c r="CG92" s="14">
        <v>0</v>
      </c>
      <c r="CH92" s="14">
        <v>0</v>
      </c>
      <c r="CI92" s="14">
        <v>0</v>
      </c>
      <c r="CJ92" s="14">
        <v>0</v>
      </c>
      <c r="CK92" s="14">
        <v>0</v>
      </c>
      <c r="CL92" s="14">
        <v>0</v>
      </c>
      <c r="CM92" s="14">
        <v>0</v>
      </c>
      <c r="CN92" s="14">
        <v>0</v>
      </c>
      <c r="CO92" s="14">
        <v>0</v>
      </c>
      <c r="CP92" s="14">
        <v>0</v>
      </c>
      <c r="CQ92" s="14">
        <v>0</v>
      </c>
      <c r="CR92" s="14">
        <v>0</v>
      </c>
      <c r="CS92" s="14">
        <v>0</v>
      </c>
      <c r="CT92" s="14">
        <v>0</v>
      </c>
      <c r="CU92" s="14">
        <v>0</v>
      </c>
      <c r="CV92" s="14">
        <v>0</v>
      </c>
      <c r="CW92" s="14">
        <v>0</v>
      </c>
      <c r="CX92" s="14">
        <v>0</v>
      </c>
      <c r="CY92" s="14">
        <v>0</v>
      </c>
      <c r="CZ92" s="14">
        <v>0</v>
      </c>
      <c r="DA92" s="14">
        <v>0</v>
      </c>
      <c r="DB92" s="14">
        <v>0</v>
      </c>
      <c r="DC92" s="14">
        <v>0</v>
      </c>
      <c r="DD92" s="14">
        <v>0</v>
      </c>
      <c r="DE92" s="14">
        <v>0</v>
      </c>
      <c r="DF92" s="14">
        <v>0</v>
      </c>
      <c r="DG92" s="14">
        <v>0</v>
      </c>
      <c r="DH92" s="14">
        <v>0</v>
      </c>
      <c r="DI92" s="14">
        <v>0</v>
      </c>
      <c r="DJ92" s="14">
        <v>0</v>
      </c>
      <c r="DK92" s="14">
        <v>0</v>
      </c>
      <c r="DL92" s="14">
        <v>0</v>
      </c>
      <c r="DM92" s="14">
        <v>0</v>
      </c>
      <c r="DN92" s="14">
        <v>0</v>
      </c>
      <c r="DO92" s="14">
        <v>0</v>
      </c>
      <c r="DP92" s="14">
        <v>0</v>
      </c>
      <c r="DQ92" s="14">
        <v>0</v>
      </c>
      <c r="DR92" s="14">
        <v>0</v>
      </c>
      <c r="DS92" s="14">
        <v>0</v>
      </c>
      <c r="DT92" s="14">
        <v>0</v>
      </c>
      <c r="DU92" s="14">
        <v>0</v>
      </c>
      <c r="DV92" s="14">
        <v>0</v>
      </c>
      <c r="DW92" s="14">
        <v>0</v>
      </c>
      <c r="DX92" s="14">
        <v>0</v>
      </c>
      <c r="DY92" s="14">
        <v>0</v>
      </c>
      <c r="DZ92" s="14">
        <v>0</v>
      </c>
      <c r="EA92" s="14">
        <v>0</v>
      </c>
      <c r="EB92" s="14">
        <v>0</v>
      </c>
      <c r="EC92" s="14">
        <v>0</v>
      </c>
      <c r="ED92" s="14">
        <v>0</v>
      </c>
      <c r="EE92" s="14">
        <v>0</v>
      </c>
      <c r="EF92" s="14">
        <v>0</v>
      </c>
      <c r="EG92" s="14">
        <v>0</v>
      </c>
      <c r="EH92" s="14">
        <v>0</v>
      </c>
      <c r="EI92" s="14">
        <v>0</v>
      </c>
      <c r="EJ92" s="14">
        <v>0</v>
      </c>
      <c r="EK92" s="14">
        <v>0</v>
      </c>
      <c r="EL92" s="14">
        <v>0</v>
      </c>
      <c r="EM92" s="14">
        <v>0</v>
      </c>
      <c r="EN92" s="14">
        <v>0</v>
      </c>
      <c r="EO92" s="14">
        <v>0</v>
      </c>
      <c r="EP92" s="14">
        <v>0</v>
      </c>
      <c r="EQ92" s="14">
        <v>0</v>
      </c>
      <c r="ER92" s="14">
        <v>0</v>
      </c>
      <c r="ES92" s="14">
        <v>0</v>
      </c>
      <c r="ET92" s="14">
        <v>0</v>
      </c>
      <c r="EU92" s="14">
        <v>0</v>
      </c>
      <c r="EV92" s="14">
        <v>0</v>
      </c>
      <c r="EW92" s="14">
        <v>0</v>
      </c>
      <c r="EX92" s="14">
        <v>0</v>
      </c>
      <c r="EY92" s="14">
        <v>0</v>
      </c>
      <c r="EZ92" s="14">
        <v>0</v>
      </c>
      <c r="FA92" s="14">
        <v>0</v>
      </c>
      <c r="FB92" s="14">
        <v>0</v>
      </c>
      <c r="FC92" s="14">
        <v>0</v>
      </c>
      <c r="FD92" s="14">
        <v>0</v>
      </c>
      <c r="FE92" s="14">
        <v>0</v>
      </c>
      <c r="FF92" s="14">
        <v>0</v>
      </c>
      <c r="FG92" s="14">
        <v>0</v>
      </c>
      <c r="FH92" s="14">
        <v>0</v>
      </c>
      <c r="FI92" s="14">
        <v>0</v>
      </c>
      <c r="FJ92" s="14">
        <v>0</v>
      </c>
      <c r="FK92" s="14">
        <v>0</v>
      </c>
      <c r="FL92" s="14">
        <v>0</v>
      </c>
      <c r="FM92" s="14">
        <v>0</v>
      </c>
      <c r="FN92" s="14">
        <v>0</v>
      </c>
      <c r="FO92" s="14">
        <v>0</v>
      </c>
      <c r="FP92" s="14">
        <v>0</v>
      </c>
      <c r="FQ92" s="14">
        <v>0</v>
      </c>
      <c r="FR92" s="14">
        <v>0</v>
      </c>
      <c r="FS92" s="14">
        <v>0</v>
      </c>
      <c r="FT92" s="14">
        <v>0</v>
      </c>
      <c r="FU92" s="14">
        <v>0</v>
      </c>
      <c r="FV92" s="14">
        <v>0</v>
      </c>
      <c r="FW92" s="14">
        <v>0</v>
      </c>
      <c r="FX92" s="14">
        <v>0</v>
      </c>
      <c r="FY92" s="14">
        <v>0</v>
      </c>
      <c r="FZ92" s="14">
        <v>0</v>
      </c>
      <c r="GA92" s="14">
        <v>0</v>
      </c>
      <c r="GB92" s="14">
        <v>0</v>
      </c>
      <c r="GC92" s="14">
        <v>0</v>
      </c>
      <c r="GD92" s="14">
        <v>0</v>
      </c>
      <c r="GE92" s="14">
        <v>0</v>
      </c>
      <c r="GF92" s="14">
        <v>0</v>
      </c>
      <c r="GG92" s="14">
        <v>0</v>
      </c>
      <c r="GH92" s="14">
        <v>0</v>
      </c>
      <c r="GI92" s="14">
        <v>0</v>
      </c>
      <c r="GJ92" s="14">
        <v>135671</v>
      </c>
      <c r="GK92" s="13"/>
    </row>
    <row r="93" spans="1:193" x14ac:dyDescent="0.3">
      <c r="A93" s="14">
        <v>135635</v>
      </c>
      <c r="B93" s="14">
        <f>VLOOKUP(A93,'[9]Fluxo por Unidade'!$G:$H,2,0)</f>
        <v>6428</v>
      </c>
      <c r="C93" s="14" t="s">
        <v>271</v>
      </c>
      <c r="D93" s="14" t="s">
        <v>272</v>
      </c>
      <c r="E93" s="15">
        <v>0</v>
      </c>
      <c r="F93" s="14" t="s">
        <v>165</v>
      </c>
      <c r="G93" s="14" t="s">
        <v>166</v>
      </c>
      <c r="H93" s="14" t="str">
        <f>VLOOKUP(B93,Elegibilidade!A:I,9,0)</f>
        <v>Elegível</v>
      </c>
      <c r="I93" s="16">
        <v>10</v>
      </c>
      <c r="J93" s="17">
        <f>SUMIFS(Inadimplência!Q:Q,Inadimplência!A:A,FluxoFuturo!B93)</f>
        <v>0</v>
      </c>
      <c r="K93" s="17">
        <f>SUM(T93:GI93)</f>
        <v>30000</v>
      </c>
      <c r="L93" s="17">
        <f t="shared" si="15"/>
        <v>30000</v>
      </c>
      <c r="M93" s="14" t="s">
        <v>168</v>
      </c>
      <c r="N93" s="17">
        <v>30000</v>
      </c>
      <c r="O93" s="17">
        <f t="shared" si="16"/>
        <v>28220.400078713203</v>
      </c>
      <c r="P93" s="17">
        <f>Vendas!$J$2</f>
        <v>886.38148057613409</v>
      </c>
      <c r="Q93" s="116">
        <f>VLOOKUP(B93,Vendas!A:F,6,0)</f>
        <v>361.26</v>
      </c>
      <c r="R93" s="17">
        <f t="shared" si="17"/>
        <v>320214.17367293418</v>
      </c>
      <c r="S93" s="18">
        <f t="shared" si="18"/>
        <v>8.8129765634726201E-2</v>
      </c>
      <c r="T93" s="14">
        <v>0</v>
      </c>
      <c r="U93" s="14">
        <v>0</v>
      </c>
      <c r="V93" s="17">
        <v>3750</v>
      </c>
      <c r="W93" s="17">
        <v>3750</v>
      </c>
      <c r="X93" s="17">
        <v>3750</v>
      </c>
      <c r="Y93" s="17">
        <v>3750</v>
      </c>
      <c r="Z93" s="17">
        <v>3750</v>
      </c>
      <c r="AA93" s="17">
        <v>3750</v>
      </c>
      <c r="AB93" s="17">
        <v>3750</v>
      </c>
      <c r="AC93" s="17">
        <v>3750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0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14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  <c r="CB93" s="14">
        <v>0</v>
      </c>
      <c r="CC93" s="14">
        <v>0</v>
      </c>
      <c r="CD93" s="14">
        <v>0</v>
      </c>
      <c r="CE93" s="14">
        <v>0</v>
      </c>
      <c r="CF93" s="14">
        <v>0</v>
      </c>
      <c r="CG93" s="14">
        <v>0</v>
      </c>
      <c r="CH93" s="14">
        <v>0</v>
      </c>
      <c r="CI93" s="14">
        <v>0</v>
      </c>
      <c r="CJ93" s="14">
        <v>0</v>
      </c>
      <c r="CK93" s="14">
        <v>0</v>
      </c>
      <c r="CL93" s="14">
        <v>0</v>
      </c>
      <c r="CM93" s="14">
        <v>0</v>
      </c>
      <c r="CN93" s="14">
        <v>0</v>
      </c>
      <c r="CO93" s="14">
        <v>0</v>
      </c>
      <c r="CP93" s="14">
        <v>0</v>
      </c>
      <c r="CQ93" s="14">
        <v>0</v>
      </c>
      <c r="CR93" s="14">
        <v>0</v>
      </c>
      <c r="CS93" s="14">
        <v>0</v>
      </c>
      <c r="CT93" s="14">
        <v>0</v>
      </c>
      <c r="CU93" s="14">
        <v>0</v>
      </c>
      <c r="CV93" s="14">
        <v>0</v>
      </c>
      <c r="CW93" s="14">
        <v>0</v>
      </c>
      <c r="CX93" s="14">
        <v>0</v>
      </c>
      <c r="CY93" s="14">
        <v>0</v>
      </c>
      <c r="CZ93" s="14">
        <v>0</v>
      </c>
      <c r="DA93" s="14">
        <v>0</v>
      </c>
      <c r="DB93" s="14">
        <v>0</v>
      </c>
      <c r="DC93" s="14">
        <v>0</v>
      </c>
      <c r="DD93" s="14">
        <v>0</v>
      </c>
      <c r="DE93" s="14">
        <v>0</v>
      </c>
      <c r="DF93" s="14">
        <v>0</v>
      </c>
      <c r="DG93" s="14">
        <v>0</v>
      </c>
      <c r="DH93" s="14">
        <v>0</v>
      </c>
      <c r="DI93" s="14">
        <v>0</v>
      </c>
      <c r="DJ93" s="14">
        <v>0</v>
      </c>
      <c r="DK93" s="14">
        <v>0</v>
      </c>
      <c r="DL93" s="14">
        <v>0</v>
      </c>
      <c r="DM93" s="14">
        <v>0</v>
      </c>
      <c r="DN93" s="14">
        <v>0</v>
      </c>
      <c r="DO93" s="14">
        <v>0</v>
      </c>
      <c r="DP93" s="14">
        <v>0</v>
      </c>
      <c r="DQ93" s="14">
        <v>0</v>
      </c>
      <c r="DR93" s="14">
        <v>0</v>
      </c>
      <c r="DS93" s="14">
        <v>0</v>
      </c>
      <c r="DT93" s="14">
        <v>0</v>
      </c>
      <c r="DU93" s="14">
        <v>0</v>
      </c>
      <c r="DV93" s="14">
        <v>0</v>
      </c>
      <c r="DW93" s="14">
        <v>0</v>
      </c>
      <c r="DX93" s="14">
        <v>0</v>
      </c>
      <c r="DY93" s="14">
        <v>0</v>
      </c>
      <c r="DZ93" s="14">
        <v>0</v>
      </c>
      <c r="EA93" s="14">
        <v>0</v>
      </c>
      <c r="EB93" s="14">
        <v>0</v>
      </c>
      <c r="EC93" s="14">
        <v>0</v>
      </c>
      <c r="ED93" s="14">
        <v>0</v>
      </c>
      <c r="EE93" s="14">
        <v>0</v>
      </c>
      <c r="EF93" s="14">
        <v>0</v>
      </c>
      <c r="EG93" s="14">
        <v>0</v>
      </c>
      <c r="EH93" s="14">
        <v>0</v>
      </c>
      <c r="EI93" s="14">
        <v>0</v>
      </c>
      <c r="EJ93" s="14">
        <v>0</v>
      </c>
      <c r="EK93" s="14">
        <v>0</v>
      </c>
      <c r="EL93" s="14">
        <v>0</v>
      </c>
      <c r="EM93" s="14">
        <v>0</v>
      </c>
      <c r="EN93" s="14">
        <v>0</v>
      </c>
      <c r="EO93" s="14">
        <v>0</v>
      </c>
      <c r="EP93" s="14">
        <v>0</v>
      </c>
      <c r="EQ93" s="14">
        <v>0</v>
      </c>
      <c r="ER93" s="14">
        <v>0</v>
      </c>
      <c r="ES93" s="14">
        <v>0</v>
      </c>
      <c r="ET93" s="14">
        <v>0</v>
      </c>
      <c r="EU93" s="14">
        <v>0</v>
      </c>
      <c r="EV93" s="14">
        <v>0</v>
      </c>
      <c r="EW93" s="14">
        <v>0</v>
      </c>
      <c r="EX93" s="14">
        <v>0</v>
      </c>
      <c r="EY93" s="14">
        <v>0</v>
      </c>
      <c r="EZ93" s="14">
        <v>0</v>
      </c>
      <c r="FA93" s="14">
        <v>0</v>
      </c>
      <c r="FB93" s="14">
        <v>0</v>
      </c>
      <c r="FC93" s="14">
        <v>0</v>
      </c>
      <c r="FD93" s="14">
        <v>0</v>
      </c>
      <c r="FE93" s="14">
        <v>0</v>
      </c>
      <c r="FF93" s="14">
        <v>0</v>
      </c>
      <c r="FG93" s="14">
        <v>0</v>
      </c>
      <c r="FH93" s="14">
        <v>0</v>
      </c>
      <c r="FI93" s="14">
        <v>0</v>
      </c>
      <c r="FJ93" s="14">
        <v>0</v>
      </c>
      <c r="FK93" s="14">
        <v>0</v>
      </c>
      <c r="FL93" s="14">
        <v>0</v>
      </c>
      <c r="FM93" s="14">
        <v>0</v>
      </c>
      <c r="FN93" s="14">
        <v>0</v>
      </c>
      <c r="FO93" s="14">
        <v>0</v>
      </c>
      <c r="FP93" s="14">
        <v>0</v>
      </c>
      <c r="FQ93" s="14">
        <v>0</v>
      </c>
      <c r="FR93" s="14">
        <v>0</v>
      </c>
      <c r="FS93" s="14">
        <v>0</v>
      </c>
      <c r="FT93" s="14">
        <v>0</v>
      </c>
      <c r="FU93" s="14">
        <v>0</v>
      </c>
      <c r="FV93" s="14">
        <v>0</v>
      </c>
      <c r="FW93" s="14">
        <v>0</v>
      </c>
      <c r="FX93" s="14">
        <v>0</v>
      </c>
      <c r="FY93" s="14">
        <v>0</v>
      </c>
      <c r="FZ93" s="14">
        <v>0</v>
      </c>
      <c r="GA93" s="14">
        <v>0</v>
      </c>
      <c r="GB93" s="14">
        <v>0</v>
      </c>
      <c r="GC93" s="14">
        <v>0</v>
      </c>
      <c r="GD93" s="14">
        <v>0</v>
      </c>
      <c r="GE93" s="14">
        <v>0</v>
      </c>
      <c r="GF93" s="14">
        <v>0</v>
      </c>
      <c r="GG93" s="14">
        <v>0</v>
      </c>
      <c r="GH93" s="14">
        <v>0</v>
      </c>
      <c r="GI93" s="14">
        <v>0</v>
      </c>
      <c r="GJ93" s="14">
        <v>135635</v>
      </c>
      <c r="GK93" s="13"/>
    </row>
  </sheetData>
  <autoFilter ref="A2:GK2" xr:uid="{00000000-0001-0000-0500-000000000000}"/>
  <phoneticPr fontId="43" type="noConversion"/>
  <conditionalFormatting sqref="H3:H93">
    <cfRule type="cellIs" dxfId="6" priority="1" operator="equal">
      <formula>"Inelegível"</formula>
    </cfRule>
    <cfRule type="cellIs" dxfId="5" priority="2" operator="equal">
      <formula>"Elegível"</formula>
    </cfRule>
  </conditionalFormatting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showGridLines="0" workbookViewId="0">
      <selection activeCell="A2" sqref="A2:XFD2"/>
    </sheetView>
  </sheetViews>
  <sheetFormatPr defaultRowHeight="14.4" x14ac:dyDescent="0.3"/>
  <cols>
    <col min="1" max="1" width="10.33203125" bestFit="1" customWidth="1"/>
    <col min="2" max="2" width="40" bestFit="1" customWidth="1"/>
    <col min="3" max="3" width="15.44140625" bestFit="1" customWidth="1"/>
    <col min="4" max="4" width="5.109375" bestFit="1" customWidth="1"/>
    <col min="5" max="5" width="7.33203125" bestFit="1" customWidth="1"/>
    <col min="6" max="6" width="18.88671875" bestFit="1" customWidth="1"/>
    <col min="7" max="7" width="13.6640625" bestFit="1" customWidth="1"/>
  </cols>
  <sheetData>
    <row r="1" spans="1:7" x14ac:dyDescent="0.3">
      <c r="A1" s="10" t="s">
        <v>127</v>
      </c>
      <c r="B1" s="12" t="s">
        <v>128</v>
      </c>
      <c r="C1" s="12" t="s">
        <v>360</v>
      </c>
      <c r="D1" s="12" t="s">
        <v>561</v>
      </c>
      <c r="E1" s="12" t="s">
        <v>562</v>
      </c>
      <c r="F1" s="12" t="s">
        <v>131</v>
      </c>
      <c r="G1" s="12" t="s">
        <v>563</v>
      </c>
    </row>
    <row r="2" spans="1:7" x14ac:dyDescent="0.3">
      <c r="A2" s="14">
        <v>6371</v>
      </c>
      <c r="B2" s="14" t="s">
        <v>199</v>
      </c>
      <c r="C2" s="14" t="s">
        <v>200</v>
      </c>
      <c r="D2" s="14" t="s">
        <v>564</v>
      </c>
      <c r="E2" s="14">
        <v>20</v>
      </c>
      <c r="F2" s="14" t="s">
        <v>165</v>
      </c>
      <c r="G2" s="29">
        <v>45728</v>
      </c>
    </row>
    <row r="3" spans="1:7" x14ac:dyDescent="0.3">
      <c r="A3" s="14">
        <v>6408</v>
      </c>
      <c r="B3" s="14" t="s">
        <v>252</v>
      </c>
      <c r="C3" s="14" t="s">
        <v>253</v>
      </c>
      <c r="D3" s="14" t="s">
        <v>565</v>
      </c>
      <c r="E3" s="14">
        <v>10</v>
      </c>
      <c r="F3" s="14" t="s">
        <v>165</v>
      </c>
      <c r="G3" s="29">
        <v>45740</v>
      </c>
    </row>
    <row r="4" spans="1:7" x14ac:dyDescent="0.3">
      <c r="A4" s="14">
        <v>6397</v>
      </c>
      <c r="B4" s="14" t="s">
        <v>566</v>
      </c>
      <c r="C4" s="14" t="s">
        <v>567</v>
      </c>
      <c r="D4" s="14" t="s">
        <v>568</v>
      </c>
      <c r="E4" s="14">
        <v>20</v>
      </c>
      <c r="F4" s="14" t="s">
        <v>165</v>
      </c>
      <c r="G4" s="29">
        <v>45715</v>
      </c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showGridLines="0" workbookViewId="0"/>
  </sheetViews>
  <sheetFormatPr defaultRowHeight="14.4" x14ac:dyDescent="0.3"/>
  <cols>
    <col min="1" max="1" width="19" customWidth="1"/>
    <col min="2" max="2" width="37" customWidth="1"/>
    <col min="3" max="3" width="13.44140625" customWidth="1"/>
    <col min="4" max="4" width="17" customWidth="1"/>
    <col min="5" max="5" width="15.5546875" customWidth="1"/>
    <col min="6" max="6" width="30.5546875" customWidth="1"/>
    <col min="7" max="7" width="19.88671875" customWidth="1"/>
    <col min="8" max="8" width="20.44140625" customWidth="1"/>
    <col min="9" max="9" width="0" hidden="1" customWidth="1"/>
    <col min="10" max="10" width="255" customWidth="1"/>
  </cols>
  <sheetData>
    <row r="1" spans="1:10" ht="29.4" x14ac:dyDescent="0.3">
      <c r="A1" s="9" t="s">
        <v>569</v>
      </c>
      <c r="B1" s="10" t="s">
        <v>128</v>
      </c>
      <c r="C1" s="10" t="s">
        <v>360</v>
      </c>
      <c r="D1" s="10" t="s">
        <v>561</v>
      </c>
      <c r="E1" s="10" t="s">
        <v>562</v>
      </c>
      <c r="F1" s="10" t="s">
        <v>131</v>
      </c>
      <c r="G1" s="10" t="s">
        <v>570</v>
      </c>
      <c r="H1" s="10" t="s">
        <v>571</v>
      </c>
      <c r="I1" s="1"/>
      <c r="J1" s="1"/>
    </row>
    <row r="2" spans="1:10" x14ac:dyDescent="0.3">
      <c r="A2" s="11" t="s">
        <v>60</v>
      </c>
      <c r="B2" s="11" t="s">
        <v>60</v>
      </c>
      <c r="C2" s="11" t="s">
        <v>60</v>
      </c>
      <c r="D2" s="11" t="s">
        <v>60</v>
      </c>
      <c r="E2" s="11" t="s">
        <v>60</v>
      </c>
      <c r="F2" s="11" t="s">
        <v>60</v>
      </c>
      <c r="G2" s="11" t="s">
        <v>60</v>
      </c>
      <c r="H2" s="11" t="s">
        <v>60</v>
      </c>
      <c r="I2" s="1"/>
      <c r="J2" s="1"/>
    </row>
    <row r="3" spans="1:10" x14ac:dyDescent="0.3">
      <c r="A3" s="11" t="s">
        <v>60</v>
      </c>
      <c r="B3" s="11" t="s">
        <v>60</v>
      </c>
      <c r="C3" s="11" t="s">
        <v>60</v>
      </c>
      <c r="D3" s="11" t="s">
        <v>60</v>
      </c>
      <c r="E3" s="11" t="s">
        <v>60</v>
      </c>
      <c r="F3" s="11" t="s">
        <v>60</v>
      </c>
      <c r="G3" s="11" t="s">
        <v>60</v>
      </c>
      <c r="H3" s="11" t="s">
        <v>60</v>
      </c>
      <c r="I3" s="1"/>
      <c r="J3" s="1"/>
    </row>
    <row r="4" spans="1:10" ht="71.849999999999994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7C006-725D-40D8-8C96-DFD2A2B7609C}">
  <sheetPr>
    <tabColor rgb="FF002060"/>
  </sheetPr>
  <dimension ref="A3:M98"/>
  <sheetViews>
    <sheetView showGridLines="0" zoomScaleNormal="100" workbookViewId="0">
      <selection activeCell="A4" sqref="A4"/>
    </sheetView>
  </sheetViews>
  <sheetFormatPr defaultRowHeight="14.4" x14ac:dyDescent="0.3"/>
  <cols>
    <col min="1" max="1" width="8.6640625" bestFit="1" customWidth="1"/>
    <col min="2" max="2" width="4.88671875" bestFit="1" customWidth="1"/>
    <col min="3" max="3" width="8.109375" bestFit="1" customWidth="1"/>
    <col min="4" max="4" width="43.5546875" bestFit="1" customWidth="1"/>
    <col min="5" max="5" width="9.88671875" bestFit="1" customWidth="1"/>
    <col min="6" max="6" width="12.6640625" bestFit="1" customWidth="1"/>
    <col min="7" max="7" width="13.33203125" bestFit="1" customWidth="1"/>
    <col min="8" max="8" width="39" bestFit="1" customWidth="1"/>
    <col min="9" max="9" width="10.6640625" style="123" bestFit="1" customWidth="1"/>
    <col min="12" max="12" width="18.6640625" customWidth="1"/>
    <col min="13" max="13" width="9.44140625" customWidth="1"/>
  </cols>
  <sheetData>
    <row r="3" spans="1:13" ht="15" thickBot="1" x14ac:dyDescent="0.35"/>
    <row r="4" spans="1:13" ht="28.2" thickBot="1" x14ac:dyDescent="0.35">
      <c r="A4" s="124" t="s">
        <v>572</v>
      </c>
      <c r="B4" s="124" t="s">
        <v>573</v>
      </c>
      <c r="C4" s="125" t="s">
        <v>574</v>
      </c>
      <c r="D4" s="124" t="s">
        <v>575</v>
      </c>
      <c r="E4" s="124" t="s">
        <v>576</v>
      </c>
      <c r="F4" s="124" t="s">
        <v>577</v>
      </c>
      <c r="G4" s="124" t="s">
        <v>578</v>
      </c>
      <c r="H4" s="124" t="s">
        <v>579</v>
      </c>
      <c r="I4" s="128" t="s">
        <v>377</v>
      </c>
      <c r="L4" s="133" t="s">
        <v>580</v>
      </c>
      <c r="M4" s="134">
        <f>COUNTIF($I:$I,L4)</f>
        <v>90</v>
      </c>
    </row>
    <row r="5" spans="1:13" x14ac:dyDescent="0.3">
      <c r="A5" s="126">
        <v>6358</v>
      </c>
      <c r="B5" s="126" t="s">
        <v>581</v>
      </c>
      <c r="C5" s="126" t="s">
        <v>582</v>
      </c>
      <c r="D5" s="126" t="s">
        <v>181</v>
      </c>
      <c r="E5" s="126" t="s">
        <v>583</v>
      </c>
      <c r="F5" s="126" t="s">
        <v>583</v>
      </c>
      <c r="G5" s="126" t="s">
        <v>583</v>
      </c>
      <c r="H5" s="126"/>
      <c r="I5" s="129" t="str">
        <f>IF(AND(E5="OK",F5="OK",G5="OK"),"Elegível","Inelegível")</f>
        <v>Elegível</v>
      </c>
      <c r="L5" s="133" t="s">
        <v>584</v>
      </c>
      <c r="M5" s="134">
        <f>COUNTIF($I:$I,L5)</f>
        <v>4</v>
      </c>
    </row>
    <row r="6" spans="1:13" x14ac:dyDescent="0.3">
      <c r="A6" s="127">
        <v>6407</v>
      </c>
      <c r="B6" s="127" t="s">
        <v>585</v>
      </c>
      <c r="C6" s="127" t="s">
        <v>586</v>
      </c>
      <c r="D6" s="127" t="s">
        <v>250</v>
      </c>
      <c r="E6" s="127" t="s">
        <v>583</v>
      </c>
      <c r="F6" s="127" t="s">
        <v>583</v>
      </c>
      <c r="G6" s="127" t="s">
        <v>583</v>
      </c>
      <c r="H6" s="127"/>
      <c r="I6" s="129" t="str">
        <f t="shared" ref="I6:I69" si="0">IF(AND(E6="OK",F6="OK",G6="OK"),"Elegível","Inelegível")</f>
        <v>Elegível</v>
      </c>
      <c r="L6" s="133" t="s">
        <v>587</v>
      </c>
      <c r="M6" s="134">
        <f>SUM(M4:M5)</f>
        <v>94</v>
      </c>
    </row>
    <row r="7" spans="1:13" x14ac:dyDescent="0.3">
      <c r="A7" s="127">
        <v>6398</v>
      </c>
      <c r="B7" s="127" t="s">
        <v>568</v>
      </c>
      <c r="C7" s="127" t="s">
        <v>588</v>
      </c>
      <c r="D7" s="127" t="s">
        <v>241</v>
      </c>
      <c r="E7" s="127" t="s">
        <v>583</v>
      </c>
      <c r="F7" s="127" t="s">
        <v>583</v>
      </c>
      <c r="G7" s="127" t="s">
        <v>583</v>
      </c>
      <c r="H7" s="127"/>
      <c r="I7" s="129" t="str">
        <f t="shared" si="0"/>
        <v>Elegível</v>
      </c>
    </row>
    <row r="8" spans="1:13" x14ac:dyDescent="0.3">
      <c r="A8" s="127">
        <v>6399</v>
      </c>
      <c r="B8" s="127" t="s">
        <v>565</v>
      </c>
      <c r="C8" s="127" t="s">
        <v>589</v>
      </c>
      <c r="D8" s="127" t="s">
        <v>241</v>
      </c>
      <c r="E8" s="127" t="s">
        <v>583</v>
      </c>
      <c r="F8" s="127" t="s">
        <v>583</v>
      </c>
      <c r="G8" s="127" t="s">
        <v>583</v>
      </c>
      <c r="H8" s="127"/>
      <c r="I8" s="129" t="str">
        <f t="shared" si="0"/>
        <v>Elegível</v>
      </c>
    </row>
    <row r="9" spans="1:13" x14ac:dyDescent="0.3">
      <c r="A9" s="127">
        <v>6400</v>
      </c>
      <c r="B9" s="127" t="s">
        <v>565</v>
      </c>
      <c r="C9" s="127" t="s">
        <v>582</v>
      </c>
      <c r="D9" s="127" t="s">
        <v>241</v>
      </c>
      <c r="E9" s="127" t="s">
        <v>583</v>
      </c>
      <c r="F9" s="127" t="s">
        <v>583</v>
      </c>
      <c r="G9" s="127" t="s">
        <v>583</v>
      </c>
      <c r="H9" s="127"/>
      <c r="I9" s="129" t="str">
        <f t="shared" si="0"/>
        <v>Elegível</v>
      </c>
    </row>
    <row r="10" spans="1:13" x14ac:dyDescent="0.3">
      <c r="A10" s="127">
        <v>6388</v>
      </c>
      <c r="B10" s="127" t="s">
        <v>568</v>
      </c>
      <c r="C10" s="127" t="s">
        <v>590</v>
      </c>
      <c r="D10" s="127" t="s">
        <v>228</v>
      </c>
      <c r="E10" s="127" t="s">
        <v>583</v>
      </c>
      <c r="F10" s="127" t="s">
        <v>583</v>
      </c>
      <c r="G10" s="127" t="s">
        <v>583</v>
      </c>
      <c r="H10" s="127"/>
      <c r="I10" s="129" t="str">
        <f t="shared" si="0"/>
        <v>Elegível</v>
      </c>
    </row>
    <row r="11" spans="1:13" x14ac:dyDescent="0.3">
      <c r="A11" s="127">
        <v>6382</v>
      </c>
      <c r="B11" s="127" t="s">
        <v>585</v>
      </c>
      <c r="C11" s="127" t="s">
        <v>591</v>
      </c>
      <c r="D11" s="127" t="s">
        <v>220</v>
      </c>
      <c r="E11" s="127" t="s">
        <v>583</v>
      </c>
      <c r="F11" s="127" t="s">
        <v>583</v>
      </c>
      <c r="G11" s="127" t="s">
        <v>583</v>
      </c>
      <c r="H11" s="127"/>
      <c r="I11" s="129" t="str">
        <f t="shared" si="0"/>
        <v>Elegível</v>
      </c>
    </row>
    <row r="12" spans="1:13" x14ac:dyDescent="0.3">
      <c r="A12" s="127">
        <v>6366</v>
      </c>
      <c r="B12" s="127" t="s">
        <v>564</v>
      </c>
      <c r="C12" s="127" t="s">
        <v>592</v>
      </c>
      <c r="D12" s="127" t="s">
        <v>189</v>
      </c>
      <c r="E12" s="127" t="s">
        <v>583</v>
      </c>
      <c r="F12" s="127" t="s">
        <v>583</v>
      </c>
      <c r="G12" s="127" t="s">
        <v>583</v>
      </c>
      <c r="H12" s="127"/>
      <c r="I12" s="129" t="str">
        <f t="shared" si="0"/>
        <v>Elegível</v>
      </c>
    </row>
    <row r="13" spans="1:13" x14ac:dyDescent="0.3">
      <c r="A13" s="127">
        <v>6441</v>
      </c>
      <c r="B13" s="127" t="s">
        <v>581</v>
      </c>
      <c r="C13" s="127" t="s">
        <v>593</v>
      </c>
      <c r="D13" s="127" t="s">
        <v>283</v>
      </c>
      <c r="E13" s="127" t="s">
        <v>583</v>
      </c>
      <c r="F13" s="127" t="s">
        <v>583</v>
      </c>
      <c r="G13" s="127" t="s">
        <v>583</v>
      </c>
      <c r="H13" s="127"/>
      <c r="I13" s="129" t="str">
        <f t="shared" si="0"/>
        <v>Elegível</v>
      </c>
    </row>
    <row r="14" spans="1:13" x14ac:dyDescent="0.3">
      <c r="A14" s="127">
        <v>6385</v>
      </c>
      <c r="B14" s="127" t="s">
        <v>585</v>
      </c>
      <c r="C14" s="127" t="s">
        <v>582</v>
      </c>
      <c r="D14" s="127" t="s">
        <v>224</v>
      </c>
      <c r="E14" s="127" t="s">
        <v>583</v>
      </c>
      <c r="F14" s="127" t="s">
        <v>583</v>
      </c>
      <c r="G14" s="127" t="s">
        <v>583</v>
      </c>
      <c r="H14" s="127"/>
      <c r="I14" s="129" t="str">
        <f t="shared" si="0"/>
        <v>Elegível</v>
      </c>
    </row>
    <row r="15" spans="1:13" x14ac:dyDescent="0.3">
      <c r="A15" s="127">
        <v>6390</v>
      </c>
      <c r="B15" s="127" t="s">
        <v>568</v>
      </c>
      <c r="C15" s="127" t="s">
        <v>594</v>
      </c>
      <c r="D15" s="127" t="s">
        <v>233</v>
      </c>
      <c r="E15" s="127" t="s">
        <v>583</v>
      </c>
      <c r="F15" s="127" t="s">
        <v>583</v>
      </c>
      <c r="G15" s="127" t="s">
        <v>583</v>
      </c>
      <c r="H15" s="127"/>
      <c r="I15" s="129" t="str">
        <f t="shared" si="0"/>
        <v>Elegível</v>
      </c>
    </row>
    <row r="16" spans="1:13" x14ac:dyDescent="0.3">
      <c r="A16" s="127">
        <v>6387</v>
      </c>
      <c r="B16" s="127" t="s">
        <v>595</v>
      </c>
      <c r="C16" s="127" t="s">
        <v>596</v>
      </c>
      <c r="D16" s="127" t="s">
        <v>226</v>
      </c>
      <c r="E16" s="127" t="s">
        <v>583</v>
      </c>
      <c r="F16" s="127" t="s">
        <v>583</v>
      </c>
      <c r="G16" s="127" t="s">
        <v>583</v>
      </c>
      <c r="H16" s="127"/>
      <c r="I16" s="129" t="str">
        <f t="shared" si="0"/>
        <v>Elegível</v>
      </c>
    </row>
    <row r="17" spans="1:9" x14ac:dyDescent="0.3">
      <c r="A17" s="127">
        <v>6440</v>
      </c>
      <c r="B17" s="127" t="s">
        <v>585</v>
      </c>
      <c r="C17" s="127" t="s">
        <v>597</v>
      </c>
      <c r="D17" s="127" t="s">
        <v>281</v>
      </c>
      <c r="E17" s="127" t="s">
        <v>583</v>
      </c>
      <c r="F17" s="127" t="s">
        <v>583</v>
      </c>
      <c r="G17" s="127" t="s">
        <v>583</v>
      </c>
      <c r="H17" s="127"/>
      <c r="I17" s="129" t="str">
        <f t="shared" si="0"/>
        <v>Elegível</v>
      </c>
    </row>
    <row r="18" spans="1:9" x14ac:dyDescent="0.3">
      <c r="A18" s="127">
        <v>6401</v>
      </c>
      <c r="B18" s="127" t="s">
        <v>598</v>
      </c>
      <c r="C18" s="127" t="s">
        <v>599</v>
      </c>
      <c r="D18" s="127" t="s">
        <v>243</v>
      </c>
      <c r="E18" s="127" t="s">
        <v>583</v>
      </c>
      <c r="F18" s="127" t="s">
        <v>583</v>
      </c>
      <c r="G18" s="127" t="s">
        <v>583</v>
      </c>
      <c r="H18" s="127"/>
      <c r="I18" s="129" t="str">
        <f t="shared" si="0"/>
        <v>Elegível</v>
      </c>
    </row>
    <row r="19" spans="1:9" x14ac:dyDescent="0.3">
      <c r="A19" s="127">
        <v>6430</v>
      </c>
      <c r="B19" s="127" t="s">
        <v>568</v>
      </c>
      <c r="C19" s="127" t="s">
        <v>600</v>
      </c>
      <c r="D19" s="127" t="s">
        <v>273</v>
      </c>
      <c r="E19" s="127" t="s">
        <v>583</v>
      </c>
      <c r="F19" s="127" t="s">
        <v>583</v>
      </c>
      <c r="G19" s="127" t="s">
        <v>583</v>
      </c>
      <c r="H19" s="127"/>
      <c r="I19" s="129" t="str">
        <f t="shared" si="0"/>
        <v>Elegível</v>
      </c>
    </row>
    <row r="20" spans="1:9" x14ac:dyDescent="0.3">
      <c r="A20" s="127">
        <v>6389</v>
      </c>
      <c r="B20" s="127" t="s">
        <v>568</v>
      </c>
      <c r="C20" s="127" t="s">
        <v>601</v>
      </c>
      <c r="D20" s="127" t="s">
        <v>231</v>
      </c>
      <c r="E20" s="127" t="s">
        <v>583</v>
      </c>
      <c r="F20" s="127" t="s">
        <v>583</v>
      </c>
      <c r="G20" s="127" t="s">
        <v>583</v>
      </c>
      <c r="H20" s="127"/>
      <c r="I20" s="129" t="str">
        <f t="shared" si="0"/>
        <v>Elegível</v>
      </c>
    </row>
    <row r="21" spans="1:9" x14ac:dyDescent="0.3">
      <c r="A21" s="127">
        <v>6426</v>
      </c>
      <c r="B21" s="127" t="s">
        <v>581</v>
      </c>
      <c r="C21" s="127" t="s">
        <v>602</v>
      </c>
      <c r="D21" s="127" t="s">
        <v>268</v>
      </c>
      <c r="E21" s="127" t="s">
        <v>583</v>
      </c>
      <c r="F21" s="127" t="s">
        <v>583</v>
      </c>
      <c r="G21" s="127" t="s">
        <v>583</v>
      </c>
      <c r="H21" s="127"/>
      <c r="I21" s="129" t="str">
        <f t="shared" si="0"/>
        <v>Elegível</v>
      </c>
    </row>
    <row r="22" spans="1:9" x14ac:dyDescent="0.3">
      <c r="A22" s="127">
        <v>6446</v>
      </c>
      <c r="B22" s="127" t="s">
        <v>603</v>
      </c>
      <c r="C22" s="127" t="s">
        <v>599</v>
      </c>
      <c r="D22" s="127" t="s">
        <v>287</v>
      </c>
      <c r="E22" s="127" t="s">
        <v>583</v>
      </c>
      <c r="F22" s="127" t="s">
        <v>583</v>
      </c>
      <c r="G22" s="127" t="s">
        <v>583</v>
      </c>
      <c r="H22" s="127"/>
      <c r="I22" s="129" t="str">
        <f t="shared" si="0"/>
        <v>Elegível</v>
      </c>
    </row>
    <row r="23" spans="1:9" x14ac:dyDescent="0.3">
      <c r="A23" s="127">
        <v>6403</v>
      </c>
      <c r="B23" s="127" t="s">
        <v>585</v>
      </c>
      <c r="C23" s="127" t="s">
        <v>604</v>
      </c>
      <c r="D23" s="127" t="s">
        <v>246</v>
      </c>
      <c r="E23" s="127" t="s">
        <v>583</v>
      </c>
      <c r="F23" s="127" t="s">
        <v>583</v>
      </c>
      <c r="G23" s="127" t="s">
        <v>583</v>
      </c>
      <c r="H23" s="127"/>
      <c r="I23" s="129" t="str">
        <f t="shared" si="0"/>
        <v>Elegível</v>
      </c>
    </row>
    <row r="24" spans="1:9" x14ac:dyDescent="0.3">
      <c r="A24" s="127">
        <v>6377</v>
      </c>
      <c r="B24" s="127" t="s">
        <v>564</v>
      </c>
      <c r="C24" s="127" t="s">
        <v>604</v>
      </c>
      <c r="D24" s="127" t="s">
        <v>211</v>
      </c>
      <c r="E24" s="127" t="s">
        <v>583</v>
      </c>
      <c r="F24" s="127" t="s">
        <v>583</v>
      </c>
      <c r="G24" s="127" t="s">
        <v>583</v>
      </c>
      <c r="H24" s="127"/>
      <c r="I24" s="129" t="str">
        <f t="shared" si="0"/>
        <v>Elegível</v>
      </c>
    </row>
    <row r="25" spans="1:9" x14ac:dyDescent="0.3">
      <c r="A25" s="127">
        <v>6370</v>
      </c>
      <c r="B25" s="127" t="s">
        <v>568</v>
      </c>
      <c r="C25" s="127" t="s">
        <v>605</v>
      </c>
      <c r="D25" s="127" t="s">
        <v>197</v>
      </c>
      <c r="E25" s="127" t="s">
        <v>583</v>
      </c>
      <c r="F25" s="127" t="s">
        <v>583</v>
      </c>
      <c r="G25" s="127" t="s">
        <v>583</v>
      </c>
      <c r="H25" s="127"/>
      <c r="I25" s="129" t="str">
        <f t="shared" si="0"/>
        <v>Elegível</v>
      </c>
    </row>
    <row r="26" spans="1:9" x14ac:dyDescent="0.3">
      <c r="A26" s="127">
        <v>6427</v>
      </c>
      <c r="B26" s="127" t="s">
        <v>606</v>
      </c>
      <c r="C26" s="127" t="s">
        <v>607</v>
      </c>
      <c r="D26" s="127" t="s">
        <v>91</v>
      </c>
      <c r="E26" s="127" t="s">
        <v>583</v>
      </c>
      <c r="F26" s="127" t="s">
        <v>583</v>
      </c>
      <c r="G26" s="127" t="s">
        <v>583</v>
      </c>
      <c r="H26" s="127"/>
      <c r="I26" s="129" t="str">
        <f t="shared" si="0"/>
        <v>Elegível</v>
      </c>
    </row>
    <row r="27" spans="1:9" x14ac:dyDescent="0.3">
      <c r="A27" s="127">
        <v>6428</v>
      </c>
      <c r="B27" s="127" t="s">
        <v>608</v>
      </c>
      <c r="C27" s="127" t="s">
        <v>588</v>
      </c>
      <c r="D27" s="127" t="s">
        <v>271</v>
      </c>
      <c r="E27" s="127" t="s">
        <v>583</v>
      </c>
      <c r="F27" s="127" t="s">
        <v>583</v>
      </c>
      <c r="G27" s="127" t="s">
        <v>583</v>
      </c>
      <c r="H27" s="127"/>
      <c r="I27" s="129" t="str">
        <f t="shared" si="0"/>
        <v>Elegível</v>
      </c>
    </row>
    <row r="28" spans="1:9" x14ac:dyDescent="0.3">
      <c r="A28" s="127">
        <v>6437</v>
      </c>
      <c r="B28" s="127" t="s">
        <v>581</v>
      </c>
      <c r="C28" s="127" t="s">
        <v>609</v>
      </c>
      <c r="D28" s="127" t="s">
        <v>279</v>
      </c>
      <c r="E28" s="127" t="s">
        <v>583</v>
      </c>
      <c r="F28" s="127" t="s">
        <v>583</v>
      </c>
      <c r="G28" s="127" t="s">
        <v>583</v>
      </c>
      <c r="H28" s="127"/>
      <c r="I28" s="129" t="str">
        <f t="shared" si="0"/>
        <v>Elegível</v>
      </c>
    </row>
    <row r="29" spans="1:9" x14ac:dyDescent="0.3">
      <c r="A29" s="127">
        <v>6454</v>
      </c>
      <c r="B29" s="127" t="s">
        <v>565</v>
      </c>
      <c r="C29" s="127" t="s">
        <v>586</v>
      </c>
      <c r="D29" s="127" t="s">
        <v>295</v>
      </c>
      <c r="E29" s="127" t="s">
        <v>583</v>
      </c>
      <c r="F29" s="127" t="s">
        <v>583</v>
      </c>
      <c r="G29" s="127" t="s">
        <v>583</v>
      </c>
      <c r="H29" s="127"/>
      <c r="I29" s="129" t="str">
        <f t="shared" si="0"/>
        <v>Elegível</v>
      </c>
    </row>
    <row r="30" spans="1:9" x14ac:dyDescent="0.3">
      <c r="A30" s="127">
        <v>6354</v>
      </c>
      <c r="B30" s="127" t="s">
        <v>565</v>
      </c>
      <c r="C30" s="127" t="s">
        <v>592</v>
      </c>
      <c r="D30" s="127" t="s">
        <v>172</v>
      </c>
      <c r="E30" s="127" t="s">
        <v>583</v>
      </c>
      <c r="F30" s="127" t="s">
        <v>583</v>
      </c>
      <c r="G30" s="127" t="s">
        <v>583</v>
      </c>
      <c r="H30" s="127"/>
      <c r="I30" s="129" t="str">
        <f t="shared" si="0"/>
        <v>Elegível</v>
      </c>
    </row>
    <row r="31" spans="1:9" x14ac:dyDescent="0.3">
      <c r="A31" s="127">
        <v>6380</v>
      </c>
      <c r="B31" s="127" t="s">
        <v>585</v>
      </c>
      <c r="C31" s="127" t="s">
        <v>609</v>
      </c>
      <c r="D31" s="127" t="s">
        <v>216</v>
      </c>
      <c r="E31" s="127" t="s">
        <v>583</v>
      </c>
      <c r="F31" s="127" t="s">
        <v>583</v>
      </c>
      <c r="G31" s="127" t="s">
        <v>583</v>
      </c>
      <c r="H31" s="127"/>
      <c r="I31" s="129" t="str">
        <f t="shared" si="0"/>
        <v>Elegível</v>
      </c>
    </row>
    <row r="32" spans="1:9" x14ac:dyDescent="0.3">
      <c r="A32" s="127">
        <v>6447</v>
      </c>
      <c r="B32" s="127" t="s">
        <v>568</v>
      </c>
      <c r="C32" s="127" t="s">
        <v>610</v>
      </c>
      <c r="D32" s="127" t="s">
        <v>289</v>
      </c>
      <c r="E32" s="127" t="s">
        <v>583</v>
      </c>
      <c r="F32" s="127" t="s">
        <v>583</v>
      </c>
      <c r="G32" s="127" t="s">
        <v>583</v>
      </c>
      <c r="H32" s="127"/>
      <c r="I32" s="129" t="str">
        <f t="shared" si="0"/>
        <v>Elegível</v>
      </c>
    </row>
    <row r="33" spans="1:9" x14ac:dyDescent="0.3">
      <c r="A33" s="127">
        <v>6404</v>
      </c>
      <c r="B33" s="127" t="s">
        <v>568</v>
      </c>
      <c r="C33" s="127" t="s">
        <v>611</v>
      </c>
      <c r="D33" s="127" t="s">
        <v>559</v>
      </c>
      <c r="E33" s="127" t="s">
        <v>583</v>
      </c>
      <c r="F33" s="127" t="s">
        <v>583</v>
      </c>
      <c r="G33" s="127" t="s">
        <v>583</v>
      </c>
      <c r="H33" s="127"/>
      <c r="I33" s="129" t="str">
        <f t="shared" si="0"/>
        <v>Elegível</v>
      </c>
    </row>
    <row r="34" spans="1:9" x14ac:dyDescent="0.3">
      <c r="A34" s="127">
        <v>6355</v>
      </c>
      <c r="B34" s="127" t="s">
        <v>565</v>
      </c>
      <c r="C34" s="127" t="s">
        <v>602</v>
      </c>
      <c r="D34" s="127" t="s">
        <v>174</v>
      </c>
      <c r="E34" s="127" t="s">
        <v>583</v>
      </c>
      <c r="F34" s="127" t="s">
        <v>583</v>
      </c>
      <c r="G34" s="127" t="s">
        <v>583</v>
      </c>
      <c r="H34" s="127"/>
      <c r="I34" s="129" t="str">
        <f t="shared" si="0"/>
        <v>Elegível</v>
      </c>
    </row>
    <row r="35" spans="1:9" x14ac:dyDescent="0.3">
      <c r="A35" s="127">
        <v>6448</v>
      </c>
      <c r="B35" s="127" t="s">
        <v>603</v>
      </c>
      <c r="C35" s="127" t="s">
        <v>612</v>
      </c>
      <c r="D35" s="127" t="s">
        <v>291</v>
      </c>
      <c r="E35" s="127" t="s">
        <v>583</v>
      </c>
      <c r="F35" s="127" t="s">
        <v>583</v>
      </c>
      <c r="G35" s="127" t="s">
        <v>583</v>
      </c>
      <c r="H35" s="127"/>
      <c r="I35" s="129" t="str">
        <f t="shared" si="0"/>
        <v>Elegível</v>
      </c>
    </row>
    <row r="36" spans="1:9" x14ac:dyDescent="0.3">
      <c r="A36" s="127">
        <v>6394</v>
      </c>
      <c r="B36" s="127" t="s">
        <v>568</v>
      </c>
      <c r="C36" s="127" t="s">
        <v>604</v>
      </c>
      <c r="D36" s="127" t="s">
        <v>237</v>
      </c>
      <c r="E36" s="127" t="s">
        <v>583</v>
      </c>
      <c r="F36" s="127" t="s">
        <v>583</v>
      </c>
      <c r="G36" s="127" t="s">
        <v>583</v>
      </c>
      <c r="H36" s="127"/>
      <c r="I36" s="129" t="str">
        <f t="shared" si="0"/>
        <v>Elegível</v>
      </c>
    </row>
    <row r="37" spans="1:9" x14ac:dyDescent="0.3">
      <c r="A37" s="127">
        <v>6396</v>
      </c>
      <c r="B37" s="127" t="s">
        <v>568</v>
      </c>
      <c r="C37" s="127" t="s">
        <v>612</v>
      </c>
      <c r="D37" s="127" t="s">
        <v>237</v>
      </c>
      <c r="E37" s="127" t="s">
        <v>583</v>
      </c>
      <c r="F37" s="127" t="s">
        <v>583</v>
      </c>
      <c r="G37" s="127" t="s">
        <v>583</v>
      </c>
      <c r="H37" s="127"/>
      <c r="I37" s="129" t="str">
        <f t="shared" si="0"/>
        <v>Elegível</v>
      </c>
    </row>
    <row r="38" spans="1:9" x14ac:dyDescent="0.3">
      <c r="A38" s="127">
        <v>6375</v>
      </c>
      <c r="B38" s="127" t="s">
        <v>581</v>
      </c>
      <c r="C38" s="127" t="s">
        <v>597</v>
      </c>
      <c r="D38" s="127" t="s">
        <v>207</v>
      </c>
      <c r="E38" s="127" t="s">
        <v>583</v>
      </c>
      <c r="F38" s="127" t="s">
        <v>583</v>
      </c>
      <c r="G38" s="127" t="s">
        <v>583</v>
      </c>
      <c r="H38" s="127"/>
      <c r="I38" s="129" t="str">
        <f t="shared" si="0"/>
        <v>Elegível</v>
      </c>
    </row>
    <row r="39" spans="1:9" x14ac:dyDescent="0.3">
      <c r="A39" s="127">
        <v>6359</v>
      </c>
      <c r="B39" s="127" t="s">
        <v>581</v>
      </c>
      <c r="C39" s="127" t="s">
        <v>591</v>
      </c>
      <c r="D39" s="127" t="s">
        <v>183</v>
      </c>
      <c r="E39" s="127" t="s">
        <v>583</v>
      </c>
      <c r="F39" s="127" t="s">
        <v>583</v>
      </c>
      <c r="G39" s="127" t="s">
        <v>583</v>
      </c>
      <c r="H39" s="127"/>
      <c r="I39" s="129" t="str">
        <f t="shared" si="0"/>
        <v>Elegível</v>
      </c>
    </row>
    <row r="40" spans="1:9" x14ac:dyDescent="0.3">
      <c r="A40" s="127">
        <v>6442</v>
      </c>
      <c r="B40" s="127" t="s">
        <v>598</v>
      </c>
      <c r="C40" s="127" t="s">
        <v>612</v>
      </c>
      <c r="D40" s="127" t="s">
        <v>261</v>
      </c>
      <c r="E40" s="127" t="s">
        <v>583</v>
      </c>
      <c r="F40" s="127" t="s">
        <v>583</v>
      </c>
      <c r="G40" s="127" t="s">
        <v>583</v>
      </c>
      <c r="H40" s="127"/>
      <c r="I40" s="129" t="str">
        <f t="shared" si="0"/>
        <v>Elegível</v>
      </c>
    </row>
    <row r="41" spans="1:9" x14ac:dyDescent="0.3">
      <c r="A41" s="127">
        <v>6415</v>
      </c>
      <c r="B41" s="127" t="s">
        <v>568</v>
      </c>
      <c r="C41" s="127" t="s">
        <v>592</v>
      </c>
      <c r="D41" s="127" t="s">
        <v>261</v>
      </c>
      <c r="E41" s="127" t="s">
        <v>583</v>
      </c>
      <c r="F41" s="127" t="s">
        <v>583</v>
      </c>
      <c r="G41" s="127" t="s">
        <v>583</v>
      </c>
      <c r="H41" s="127"/>
      <c r="I41" s="129" t="str">
        <f t="shared" si="0"/>
        <v>Elegível</v>
      </c>
    </row>
    <row r="42" spans="1:9" x14ac:dyDescent="0.3">
      <c r="A42" s="127">
        <v>6416</v>
      </c>
      <c r="B42" s="127" t="s">
        <v>568</v>
      </c>
      <c r="C42" s="127" t="s">
        <v>602</v>
      </c>
      <c r="D42" s="127" t="s">
        <v>261</v>
      </c>
      <c r="E42" s="127" t="s">
        <v>583</v>
      </c>
      <c r="F42" s="127" t="s">
        <v>583</v>
      </c>
      <c r="G42" s="127" t="s">
        <v>583</v>
      </c>
      <c r="H42" s="127"/>
      <c r="I42" s="129" t="str">
        <f t="shared" si="0"/>
        <v>Elegível</v>
      </c>
    </row>
    <row r="43" spans="1:9" x14ac:dyDescent="0.3">
      <c r="A43" s="127">
        <v>6397</v>
      </c>
      <c r="B43" s="127" t="s">
        <v>568</v>
      </c>
      <c r="C43" s="127" t="s">
        <v>613</v>
      </c>
      <c r="D43" s="127" t="s">
        <v>566</v>
      </c>
      <c r="E43" s="127" t="s">
        <v>583</v>
      </c>
      <c r="F43" s="127" t="s">
        <v>583</v>
      </c>
      <c r="G43" s="127" t="s">
        <v>583</v>
      </c>
      <c r="H43" s="127"/>
      <c r="I43" s="129" t="str">
        <f t="shared" si="0"/>
        <v>Elegível</v>
      </c>
    </row>
    <row r="44" spans="1:9" x14ac:dyDescent="0.3">
      <c r="A44" s="127">
        <v>6414</v>
      </c>
      <c r="B44" s="127" t="s">
        <v>614</v>
      </c>
      <c r="C44" s="127" t="s">
        <v>615</v>
      </c>
      <c r="D44" s="127" t="s">
        <v>89</v>
      </c>
      <c r="E44" s="127" t="s">
        <v>583</v>
      </c>
      <c r="F44" s="127" t="s">
        <v>583</v>
      </c>
      <c r="G44" s="127" t="s">
        <v>583</v>
      </c>
      <c r="H44" s="127"/>
      <c r="I44" s="129" t="str">
        <f t="shared" si="0"/>
        <v>Elegível</v>
      </c>
    </row>
    <row r="45" spans="1:9" x14ac:dyDescent="0.3">
      <c r="A45" s="127">
        <v>6395</v>
      </c>
      <c r="B45" s="127" t="s">
        <v>581</v>
      </c>
      <c r="C45" s="127" t="s">
        <v>589</v>
      </c>
      <c r="D45" s="127" t="s">
        <v>239</v>
      </c>
      <c r="E45" s="127" t="s">
        <v>583</v>
      </c>
      <c r="F45" s="127" t="s">
        <v>583</v>
      </c>
      <c r="G45" s="127" t="s">
        <v>583</v>
      </c>
      <c r="H45" s="127"/>
      <c r="I45" s="129" t="str">
        <f t="shared" si="0"/>
        <v>Elegível</v>
      </c>
    </row>
    <row r="46" spans="1:9" x14ac:dyDescent="0.3">
      <c r="A46" s="127">
        <v>6379</v>
      </c>
      <c r="B46" s="127" t="s">
        <v>564</v>
      </c>
      <c r="C46" s="127" t="s">
        <v>611</v>
      </c>
      <c r="D46" s="127" t="s">
        <v>86</v>
      </c>
      <c r="E46" s="127" t="s">
        <v>583</v>
      </c>
      <c r="F46" s="127" t="s">
        <v>583</v>
      </c>
      <c r="G46" s="127" t="s">
        <v>583</v>
      </c>
      <c r="H46" s="127"/>
      <c r="I46" s="129" t="str">
        <f t="shared" si="0"/>
        <v>Elegível</v>
      </c>
    </row>
    <row r="47" spans="1:9" x14ac:dyDescent="0.3">
      <c r="A47" s="127">
        <v>6444</v>
      </c>
      <c r="B47" s="127" t="s">
        <v>616</v>
      </c>
      <c r="C47" s="127" t="s">
        <v>597</v>
      </c>
      <c r="D47" s="127" t="s">
        <v>285</v>
      </c>
      <c r="E47" s="127" t="s">
        <v>583</v>
      </c>
      <c r="F47" s="127" t="s">
        <v>583</v>
      </c>
      <c r="G47" s="127" t="s">
        <v>583</v>
      </c>
      <c r="H47" s="127"/>
      <c r="I47" s="129" t="str">
        <f t="shared" si="0"/>
        <v>Elegível</v>
      </c>
    </row>
    <row r="48" spans="1:9" x14ac:dyDescent="0.3">
      <c r="A48" s="127">
        <v>6445</v>
      </c>
      <c r="B48" s="127" t="s">
        <v>616</v>
      </c>
      <c r="C48" s="127" t="s">
        <v>604</v>
      </c>
      <c r="D48" s="127" t="s">
        <v>285</v>
      </c>
      <c r="E48" s="127" t="s">
        <v>583</v>
      </c>
      <c r="F48" s="127" t="s">
        <v>583</v>
      </c>
      <c r="G48" s="127" t="s">
        <v>583</v>
      </c>
      <c r="H48" s="127"/>
      <c r="I48" s="129" t="str">
        <f t="shared" si="0"/>
        <v>Elegível</v>
      </c>
    </row>
    <row r="49" spans="1:9" x14ac:dyDescent="0.3">
      <c r="A49" s="127">
        <v>6405</v>
      </c>
      <c r="B49" s="127" t="s">
        <v>585</v>
      </c>
      <c r="C49" s="127" t="s">
        <v>593</v>
      </c>
      <c r="D49" s="127" t="s">
        <v>248</v>
      </c>
      <c r="E49" s="127" t="s">
        <v>583</v>
      </c>
      <c r="F49" s="127" t="s">
        <v>583</v>
      </c>
      <c r="G49" s="127" t="s">
        <v>583</v>
      </c>
      <c r="H49" s="127"/>
      <c r="I49" s="129" t="str">
        <f t="shared" si="0"/>
        <v>Elegível</v>
      </c>
    </row>
    <row r="50" spans="1:9" x14ac:dyDescent="0.3">
      <c r="A50" s="127">
        <v>6412</v>
      </c>
      <c r="B50" s="127" t="s">
        <v>585</v>
      </c>
      <c r="C50" s="127" t="s">
        <v>601</v>
      </c>
      <c r="D50" s="127" t="s">
        <v>258</v>
      </c>
      <c r="E50" s="127" t="s">
        <v>583</v>
      </c>
      <c r="F50" s="127" t="s">
        <v>583</v>
      </c>
      <c r="G50" s="127" t="s">
        <v>583</v>
      </c>
      <c r="H50" s="127"/>
      <c r="I50" s="129" t="str">
        <f t="shared" si="0"/>
        <v>Elegível</v>
      </c>
    </row>
    <row r="51" spans="1:9" x14ac:dyDescent="0.3">
      <c r="A51" s="127">
        <v>6371</v>
      </c>
      <c r="B51" s="127" t="s">
        <v>564</v>
      </c>
      <c r="C51" s="127" t="s">
        <v>613</v>
      </c>
      <c r="D51" s="127" t="s">
        <v>199</v>
      </c>
      <c r="E51" s="127" t="s">
        <v>583</v>
      </c>
      <c r="F51" s="127" t="s">
        <v>583</v>
      </c>
      <c r="G51" s="127" t="s">
        <v>583</v>
      </c>
      <c r="H51" s="127"/>
      <c r="I51" s="129" t="str">
        <f t="shared" si="0"/>
        <v>Elegível</v>
      </c>
    </row>
    <row r="52" spans="1:9" x14ac:dyDescent="0.3">
      <c r="A52" s="127">
        <v>6361</v>
      </c>
      <c r="B52" s="127" t="s">
        <v>581</v>
      </c>
      <c r="C52" s="127" t="s">
        <v>617</v>
      </c>
      <c r="D52" s="127" t="s">
        <v>187</v>
      </c>
      <c r="E52" s="127" t="s">
        <v>583</v>
      </c>
      <c r="F52" s="127" t="s">
        <v>583</v>
      </c>
      <c r="G52" s="127" t="s">
        <v>583</v>
      </c>
      <c r="H52" s="127"/>
      <c r="I52" s="129" t="str">
        <f t="shared" si="0"/>
        <v>Elegível</v>
      </c>
    </row>
    <row r="53" spans="1:9" x14ac:dyDescent="0.3">
      <c r="A53" s="127">
        <v>6409</v>
      </c>
      <c r="B53" s="127" t="s">
        <v>565</v>
      </c>
      <c r="C53" s="127" t="s">
        <v>618</v>
      </c>
      <c r="D53" s="127" t="s">
        <v>254</v>
      </c>
      <c r="E53" s="127" t="s">
        <v>583</v>
      </c>
      <c r="F53" s="127" t="s">
        <v>583</v>
      </c>
      <c r="G53" s="127" t="s">
        <v>583</v>
      </c>
      <c r="H53" s="127"/>
      <c r="I53" s="129" t="str">
        <f t="shared" si="0"/>
        <v>Elegível</v>
      </c>
    </row>
    <row r="54" spans="1:9" x14ac:dyDescent="0.3">
      <c r="A54" s="127">
        <v>6410</v>
      </c>
      <c r="B54" s="127" t="s">
        <v>565</v>
      </c>
      <c r="C54" s="127" t="s">
        <v>609</v>
      </c>
      <c r="D54" s="127" t="s">
        <v>254</v>
      </c>
      <c r="E54" s="127" t="s">
        <v>583</v>
      </c>
      <c r="F54" s="127" t="s">
        <v>583</v>
      </c>
      <c r="G54" s="127" t="s">
        <v>583</v>
      </c>
      <c r="H54" s="127"/>
      <c r="I54" s="129" t="str">
        <f t="shared" si="0"/>
        <v>Elegível</v>
      </c>
    </row>
    <row r="55" spans="1:9" x14ac:dyDescent="0.3">
      <c r="A55" s="127">
        <v>6417</v>
      </c>
      <c r="B55" s="127" t="s">
        <v>585</v>
      </c>
      <c r="C55" s="127" t="s">
        <v>619</v>
      </c>
      <c r="D55" s="127" t="s">
        <v>87</v>
      </c>
      <c r="E55" s="127" t="s">
        <v>583</v>
      </c>
      <c r="F55" s="127" t="s">
        <v>583</v>
      </c>
      <c r="G55" s="127" t="s">
        <v>583</v>
      </c>
      <c r="H55" s="127"/>
      <c r="I55" s="129" t="str">
        <f t="shared" si="0"/>
        <v>Elegível</v>
      </c>
    </row>
    <row r="56" spans="1:9" x14ac:dyDescent="0.3">
      <c r="A56" s="127">
        <v>6435</v>
      </c>
      <c r="B56" s="127" t="s">
        <v>581</v>
      </c>
      <c r="C56" s="127" t="s">
        <v>592</v>
      </c>
      <c r="D56" s="127" t="s">
        <v>275</v>
      </c>
      <c r="E56" s="127" t="s">
        <v>583</v>
      </c>
      <c r="F56" s="127" t="s">
        <v>583</v>
      </c>
      <c r="G56" s="127" t="s">
        <v>583</v>
      </c>
      <c r="H56" s="127"/>
      <c r="I56" s="129" t="str">
        <f t="shared" si="0"/>
        <v>Elegível</v>
      </c>
    </row>
    <row r="57" spans="1:9" x14ac:dyDescent="0.3">
      <c r="A57" s="127">
        <v>6475</v>
      </c>
      <c r="B57" s="127" t="s">
        <v>620</v>
      </c>
      <c r="C57" s="127" t="s">
        <v>611</v>
      </c>
      <c r="D57" s="127" t="s">
        <v>303</v>
      </c>
      <c r="E57" s="127" t="s">
        <v>583</v>
      </c>
      <c r="F57" s="127" t="s">
        <v>583</v>
      </c>
      <c r="G57" s="127" t="s">
        <v>583</v>
      </c>
      <c r="H57" s="127"/>
      <c r="I57" s="129" t="str">
        <f t="shared" si="0"/>
        <v>Elegível</v>
      </c>
    </row>
    <row r="58" spans="1:9" x14ac:dyDescent="0.3">
      <c r="A58" s="127">
        <v>6376</v>
      </c>
      <c r="B58" s="127" t="s">
        <v>581</v>
      </c>
      <c r="C58" s="127" t="s">
        <v>588</v>
      </c>
      <c r="D58" s="127" t="s">
        <v>209</v>
      </c>
      <c r="E58" s="127" t="s">
        <v>583</v>
      </c>
      <c r="F58" s="127" t="s">
        <v>583</v>
      </c>
      <c r="G58" s="127" t="s">
        <v>583</v>
      </c>
      <c r="H58" s="127"/>
      <c r="I58" s="129" t="str">
        <f t="shared" si="0"/>
        <v>Elegível</v>
      </c>
    </row>
    <row r="59" spans="1:9" x14ac:dyDescent="0.3">
      <c r="A59" s="127">
        <v>6402</v>
      </c>
      <c r="B59" s="127" t="s">
        <v>621</v>
      </c>
      <c r="C59" s="127" t="s">
        <v>589</v>
      </c>
      <c r="D59" s="127" t="s">
        <v>84</v>
      </c>
      <c r="E59" s="127" t="s">
        <v>583</v>
      </c>
      <c r="F59" s="127" t="s">
        <v>583</v>
      </c>
      <c r="G59" s="127" t="s">
        <v>583</v>
      </c>
      <c r="H59" s="127"/>
      <c r="I59" s="129" t="str">
        <f t="shared" si="0"/>
        <v>Elegível</v>
      </c>
    </row>
    <row r="60" spans="1:9" x14ac:dyDescent="0.3">
      <c r="A60" s="127">
        <v>6378</v>
      </c>
      <c r="B60" s="127" t="s">
        <v>585</v>
      </c>
      <c r="C60" s="127" t="s">
        <v>618</v>
      </c>
      <c r="D60" s="127" t="s">
        <v>213</v>
      </c>
      <c r="E60" s="127" t="s">
        <v>583</v>
      </c>
      <c r="F60" s="127" t="s">
        <v>583</v>
      </c>
      <c r="G60" s="127" t="s">
        <v>583</v>
      </c>
      <c r="H60" s="127"/>
      <c r="I60" s="129" t="str">
        <f t="shared" si="0"/>
        <v>Elegível</v>
      </c>
    </row>
    <row r="61" spans="1:9" x14ac:dyDescent="0.3">
      <c r="A61" s="127">
        <v>6367</v>
      </c>
      <c r="B61" s="127" t="s">
        <v>595</v>
      </c>
      <c r="C61" s="127" t="s">
        <v>604</v>
      </c>
      <c r="D61" s="127" t="s">
        <v>191</v>
      </c>
      <c r="E61" s="127" t="s">
        <v>583</v>
      </c>
      <c r="F61" s="127" t="s">
        <v>583</v>
      </c>
      <c r="G61" s="127" t="s">
        <v>583</v>
      </c>
      <c r="H61" s="127"/>
      <c r="I61" s="129" t="str">
        <f t="shared" si="0"/>
        <v>Elegível</v>
      </c>
    </row>
    <row r="62" spans="1:9" x14ac:dyDescent="0.3">
      <c r="A62" s="127">
        <v>6369</v>
      </c>
      <c r="B62" s="127" t="s">
        <v>581</v>
      </c>
      <c r="C62" s="127" t="s">
        <v>618</v>
      </c>
      <c r="D62" s="127" t="s">
        <v>195</v>
      </c>
      <c r="E62" s="127" t="s">
        <v>583</v>
      </c>
      <c r="F62" s="127" t="s">
        <v>583</v>
      </c>
      <c r="G62" s="127" t="s">
        <v>583</v>
      </c>
      <c r="H62" s="127"/>
      <c r="I62" s="129" t="str">
        <f t="shared" si="0"/>
        <v>Elegível</v>
      </c>
    </row>
    <row r="63" spans="1:9" x14ac:dyDescent="0.3">
      <c r="A63" s="127">
        <v>6406</v>
      </c>
      <c r="B63" s="127" t="s">
        <v>585</v>
      </c>
      <c r="C63" s="127" t="s">
        <v>622</v>
      </c>
      <c r="D63" s="127" t="s">
        <v>311</v>
      </c>
      <c r="E63" s="127" t="s">
        <v>583</v>
      </c>
      <c r="F63" s="127" t="s">
        <v>583</v>
      </c>
      <c r="G63" s="127" t="s">
        <v>583</v>
      </c>
      <c r="H63" s="127"/>
      <c r="I63" s="129" t="str">
        <f t="shared" si="0"/>
        <v>Elegível</v>
      </c>
    </row>
    <row r="64" spans="1:9" x14ac:dyDescent="0.3">
      <c r="A64" s="127">
        <v>6453</v>
      </c>
      <c r="B64" s="127" t="s">
        <v>623</v>
      </c>
      <c r="C64" s="127" t="s">
        <v>586</v>
      </c>
      <c r="D64" s="127" t="s">
        <v>90</v>
      </c>
      <c r="E64" s="127" t="s">
        <v>583</v>
      </c>
      <c r="F64" s="127" t="s">
        <v>583</v>
      </c>
      <c r="G64" s="127" t="s">
        <v>583</v>
      </c>
      <c r="H64" s="127"/>
      <c r="I64" s="129" t="str">
        <f t="shared" si="0"/>
        <v>Elegível</v>
      </c>
    </row>
    <row r="65" spans="1:9" x14ac:dyDescent="0.3">
      <c r="A65" s="127">
        <v>6408</v>
      </c>
      <c r="B65" s="127" t="s">
        <v>565</v>
      </c>
      <c r="C65" s="127" t="s">
        <v>624</v>
      </c>
      <c r="D65" s="127" t="s">
        <v>252</v>
      </c>
      <c r="E65" s="127" t="s">
        <v>583</v>
      </c>
      <c r="F65" s="127" t="s">
        <v>583</v>
      </c>
      <c r="G65" s="127" t="s">
        <v>583</v>
      </c>
      <c r="H65" s="127"/>
      <c r="I65" s="129" t="str">
        <f t="shared" si="0"/>
        <v>Elegível</v>
      </c>
    </row>
    <row r="66" spans="1:9" x14ac:dyDescent="0.3">
      <c r="A66" s="127">
        <v>6472</v>
      </c>
      <c r="B66" s="127" t="s">
        <v>568</v>
      </c>
      <c r="C66" s="127" t="s">
        <v>625</v>
      </c>
      <c r="D66" s="127" t="s">
        <v>299</v>
      </c>
      <c r="E66" s="127" t="s">
        <v>583</v>
      </c>
      <c r="F66" s="127" t="s">
        <v>583</v>
      </c>
      <c r="G66" s="127" t="s">
        <v>583</v>
      </c>
      <c r="H66" s="127"/>
      <c r="I66" s="129" t="str">
        <f t="shared" si="0"/>
        <v>Elegível</v>
      </c>
    </row>
    <row r="67" spans="1:9" x14ac:dyDescent="0.3">
      <c r="A67" s="127">
        <v>6393</v>
      </c>
      <c r="B67" s="127" t="s">
        <v>585</v>
      </c>
      <c r="C67" s="127" t="s">
        <v>624</v>
      </c>
      <c r="D67" s="127" t="s">
        <v>235</v>
      </c>
      <c r="E67" s="127" t="s">
        <v>583</v>
      </c>
      <c r="F67" s="127" t="s">
        <v>583</v>
      </c>
      <c r="G67" s="127" t="s">
        <v>583</v>
      </c>
      <c r="H67" s="127"/>
      <c r="I67" s="129" t="str">
        <f t="shared" si="0"/>
        <v>Elegível</v>
      </c>
    </row>
    <row r="68" spans="1:9" x14ac:dyDescent="0.3">
      <c r="A68" s="127">
        <v>6425</v>
      </c>
      <c r="B68" s="127" t="s">
        <v>585</v>
      </c>
      <c r="C68" s="127" t="s">
        <v>610</v>
      </c>
      <c r="D68" s="127" t="s">
        <v>266</v>
      </c>
      <c r="E68" s="127" t="s">
        <v>583</v>
      </c>
      <c r="F68" s="127" t="s">
        <v>583</v>
      </c>
      <c r="G68" s="127" t="s">
        <v>583</v>
      </c>
      <c r="H68" s="127"/>
      <c r="I68" s="129" t="str">
        <f t="shared" si="0"/>
        <v>Elegível</v>
      </c>
    </row>
    <row r="69" spans="1:9" x14ac:dyDescent="0.3">
      <c r="A69" s="127">
        <v>6436</v>
      </c>
      <c r="B69" s="127" t="s">
        <v>585</v>
      </c>
      <c r="C69" s="127" t="s">
        <v>588</v>
      </c>
      <c r="D69" s="127" t="s">
        <v>277</v>
      </c>
      <c r="E69" s="127" t="s">
        <v>583</v>
      </c>
      <c r="F69" s="127" t="s">
        <v>583</v>
      </c>
      <c r="G69" s="127" t="s">
        <v>583</v>
      </c>
      <c r="H69" s="127"/>
      <c r="I69" s="129" t="str">
        <f t="shared" si="0"/>
        <v>Elegível</v>
      </c>
    </row>
    <row r="70" spans="1:9" x14ac:dyDescent="0.3">
      <c r="A70" s="127">
        <v>6373</v>
      </c>
      <c r="B70" s="127" t="s">
        <v>581</v>
      </c>
      <c r="C70" s="127" t="s">
        <v>622</v>
      </c>
      <c r="D70" s="127" t="s">
        <v>203</v>
      </c>
      <c r="E70" s="127" t="s">
        <v>583</v>
      </c>
      <c r="F70" s="127" t="s">
        <v>583</v>
      </c>
      <c r="G70" s="127" t="s">
        <v>583</v>
      </c>
      <c r="H70" s="127"/>
      <c r="I70" s="129" t="str">
        <f t="shared" ref="I70:I92" si="1">IF(AND(E70="OK",F70="OK",G70="OK"),"Elegível","Inelegível")</f>
        <v>Elegível</v>
      </c>
    </row>
    <row r="71" spans="1:9" x14ac:dyDescent="0.3">
      <c r="A71" s="127">
        <v>6383</v>
      </c>
      <c r="B71" s="127" t="s">
        <v>585</v>
      </c>
      <c r="C71" s="127" t="s">
        <v>592</v>
      </c>
      <c r="D71" s="127" t="s">
        <v>222</v>
      </c>
      <c r="E71" s="127" t="s">
        <v>583</v>
      </c>
      <c r="F71" s="127" t="s">
        <v>583</v>
      </c>
      <c r="G71" s="127" t="s">
        <v>583</v>
      </c>
      <c r="H71" s="127"/>
      <c r="I71" s="129" t="str">
        <f t="shared" si="1"/>
        <v>Elegível</v>
      </c>
    </row>
    <row r="72" spans="1:9" x14ac:dyDescent="0.3">
      <c r="A72" s="127">
        <v>6372</v>
      </c>
      <c r="B72" s="127" t="s">
        <v>568</v>
      </c>
      <c r="C72" s="127" t="s">
        <v>615</v>
      </c>
      <c r="D72" s="127" t="s">
        <v>201</v>
      </c>
      <c r="E72" s="127" t="s">
        <v>583</v>
      </c>
      <c r="F72" s="127" t="s">
        <v>583</v>
      </c>
      <c r="G72" s="127" t="s">
        <v>583</v>
      </c>
      <c r="H72" s="127"/>
      <c r="I72" s="129" t="str">
        <f t="shared" si="1"/>
        <v>Elegível</v>
      </c>
    </row>
    <row r="73" spans="1:9" x14ac:dyDescent="0.3">
      <c r="A73" s="127">
        <v>6381</v>
      </c>
      <c r="B73" s="127" t="s">
        <v>585</v>
      </c>
      <c r="C73" s="127" t="s">
        <v>611</v>
      </c>
      <c r="D73" s="127" t="s">
        <v>218</v>
      </c>
      <c r="E73" s="127" t="s">
        <v>583</v>
      </c>
      <c r="F73" s="127" t="s">
        <v>583</v>
      </c>
      <c r="G73" s="127" t="s">
        <v>583</v>
      </c>
      <c r="H73" s="127"/>
      <c r="I73" s="129" t="str">
        <f t="shared" si="1"/>
        <v>Elegível</v>
      </c>
    </row>
    <row r="74" spans="1:9" x14ac:dyDescent="0.3">
      <c r="A74" s="127">
        <v>6357</v>
      </c>
      <c r="B74" s="127" t="s">
        <v>581</v>
      </c>
      <c r="C74" s="127" t="s">
        <v>586</v>
      </c>
      <c r="D74" s="127" t="s">
        <v>178</v>
      </c>
      <c r="E74" s="127" t="s">
        <v>583</v>
      </c>
      <c r="F74" s="127" t="s">
        <v>583</v>
      </c>
      <c r="G74" s="127" t="s">
        <v>583</v>
      </c>
      <c r="H74" s="127"/>
      <c r="I74" s="129" t="str">
        <f t="shared" si="1"/>
        <v>Elegível</v>
      </c>
    </row>
    <row r="75" spans="1:9" x14ac:dyDescent="0.3">
      <c r="A75" s="127">
        <v>6356</v>
      </c>
      <c r="B75" s="127" t="s">
        <v>568</v>
      </c>
      <c r="C75" s="127" t="s">
        <v>626</v>
      </c>
      <c r="D75" s="127" t="s">
        <v>176</v>
      </c>
      <c r="E75" s="127" t="s">
        <v>583</v>
      </c>
      <c r="F75" s="127" t="s">
        <v>583</v>
      </c>
      <c r="G75" s="127" t="s">
        <v>583</v>
      </c>
      <c r="H75" s="127"/>
      <c r="I75" s="129" t="str">
        <f t="shared" si="1"/>
        <v>Elegível</v>
      </c>
    </row>
    <row r="76" spans="1:9" x14ac:dyDescent="0.3">
      <c r="A76" s="127">
        <v>6424</v>
      </c>
      <c r="B76" s="127" t="s">
        <v>603</v>
      </c>
      <c r="C76" s="127" t="s">
        <v>604</v>
      </c>
      <c r="D76" s="127" t="s">
        <v>264</v>
      </c>
      <c r="E76" s="127" t="s">
        <v>583</v>
      </c>
      <c r="F76" s="127" t="s">
        <v>583</v>
      </c>
      <c r="G76" s="127" t="s">
        <v>583</v>
      </c>
      <c r="H76" s="127"/>
      <c r="I76" s="129" t="str">
        <f t="shared" si="1"/>
        <v>Elegível</v>
      </c>
    </row>
    <row r="77" spans="1:9" x14ac:dyDescent="0.3">
      <c r="A77" s="127">
        <v>6351</v>
      </c>
      <c r="B77" s="127" t="s">
        <v>581</v>
      </c>
      <c r="C77" s="127" t="s">
        <v>600</v>
      </c>
      <c r="D77" s="127" t="s">
        <v>163</v>
      </c>
      <c r="E77" s="127" t="s">
        <v>583</v>
      </c>
      <c r="F77" s="127" t="s">
        <v>583</v>
      </c>
      <c r="G77" s="127" t="s">
        <v>583</v>
      </c>
      <c r="H77" s="127"/>
      <c r="I77" s="129" t="str">
        <f t="shared" si="1"/>
        <v>Elegível</v>
      </c>
    </row>
    <row r="78" spans="1:9" x14ac:dyDescent="0.3">
      <c r="A78" s="127">
        <v>6466</v>
      </c>
      <c r="B78" s="127" t="s">
        <v>565</v>
      </c>
      <c r="C78" s="127" t="s">
        <v>600</v>
      </c>
      <c r="D78" s="127" t="s">
        <v>297</v>
      </c>
      <c r="E78" s="127" t="s">
        <v>583</v>
      </c>
      <c r="F78" s="127" t="s">
        <v>583</v>
      </c>
      <c r="G78" s="127" t="s">
        <v>583</v>
      </c>
      <c r="H78" s="127"/>
      <c r="I78" s="129" t="str">
        <f t="shared" si="1"/>
        <v>Elegível</v>
      </c>
    </row>
    <row r="79" spans="1:9" x14ac:dyDescent="0.3">
      <c r="A79" s="127">
        <v>6360</v>
      </c>
      <c r="B79" s="127" t="s">
        <v>585</v>
      </c>
      <c r="C79" s="127" t="s">
        <v>617</v>
      </c>
      <c r="D79" s="127" t="s">
        <v>185</v>
      </c>
      <c r="E79" s="127" t="s">
        <v>583</v>
      </c>
      <c r="F79" s="127" t="s">
        <v>583</v>
      </c>
      <c r="G79" s="127" t="s">
        <v>583</v>
      </c>
      <c r="H79" s="127"/>
      <c r="I79" s="129" t="str">
        <f t="shared" si="1"/>
        <v>Elegível</v>
      </c>
    </row>
    <row r="80" spans="1:9" x14ac:dyDescent="0.3">
      <c r="A80" s="127">
        <v>6451</v>
      </c>
      <c r="B80" s="127" t="s">
        <v>595</v>
      </c>
      <c r="C80" s="127" t="s">
        <v>588</v>
      </c>
      <c r="D80" s="127" t="s">
        <v>83</v>
      </c>
      <c r="E80" s="127" t="s">
        <v>583</v>
      </c>
      <c r="F80" s="127" t="s">
        <v>583</v>
      </c>
      <c r="G80" s="127" t="s">
        <v>583</v>
      </c>
      <c r="H80" s="127"/>
      <c r="I80" s="129" t="str">
        <f t="shared" si="1"/>
        <v>Elegível</v>
      </c>
    </row>
    <row r="81" spans="1:9" x14ac:dyDescent="0.3">
      <c r="A81" s="127">
        <v>6368</v>
      </c>
      <c r="B81" s="127" t="s">
        <v>595</v>
      </c>
      <c r="C81" s="127" t="s">
        <v>627</v>
      </c>
      <c r="D81" s="127" t="s">
        <v>193</v>
      </c>
      <c r="E81" s="127" t="s">
        <v>583</v>
      </c>
      <c r="F81" s="127" t="s">
        <v>583</v>
      </c>
      <c r="G81" s="127" t="s">
        <v>583</v>
      </c>
      <c r="H81" s="127"/>
      <c r="I81" s="129" t="str">
        <f t="shared" si="1"/>
        <v>Elegível</v>
      </c>
    </row>
    <row r="82" spans="1:9" x14ac:dyDescent="0.3">
      <c r="A82" s="127">
        <v>6353</v>
      </c>
      <c r="B82" s="127" t="s">
        <v>564</v>
      </c>
      <c r="C82" s="127" t="s">
        <v>619</v>
      </c>
      <c r="D82" s="127" t="s">
        <v>170</v>
      </c>
      <c r="E82" s="127" t="s">
        <v>583</v>
      </c>
      <c r="F82" s="127" t="s">
        <v>583</v>
      </c>
      <c r="G82" s="127" t="s">
        <v>583</v>
      </c>
      <c r="H82" s="127"/>
      <c r="I82" s="129" t="str">
        <f t="shared" si="1"/>
        <v>Elegível</v>
      </c>
    </row>
    <row r="83" spans="1:9" x14ac:dyDescent="0.3">
      <c r="A83" s="127">
        <v>6352</v>
      </c>
      <c r="B83" s="127" t="s">
        <v>568</v>
      </c>
      <c r="C83" s="127" t="s">
        <v>597</v>
      </c>
      <c r="D83" s="127" t="s">
        <v>170</v>
      </c>
      <c r="E83" s="127" t="s">
        <v>583</v>
      </c>
      <c r="F83" s="127" t="s">
        <v>583</v>
      </c>
      <c r="G83" s="127" t="s">
        <v>583</v>
      </c>
      <c r="H83" s="127"/>
      <c r="I83" s="129" t="str">
        <f t="shared" si="1"/>
        <v>Elegível</v>
      </c>
    </row>
    <row r="84" spans="1:9" x14ac:dyDescent="0.3">
      <c r="A84" s="127">
        <v>6411</v>
      </c>
      <c r="B84" s="127" t="s">
        <v>585</v>
      </c>
      <c r="C84" s="127" t="s">
        <v>612</v>
      </c>
      <c r="D84" s="127" t="s">
        <v>256</v>
      </c>
      <c r="E84" s="127" t="s">
        <v>583</v>
      </c>
      <c r="F84" s="127" t="s">
        <v>583</v>
      </c>
      <c r="G84" s="127" t="s">
        <v>583</v>
      </c>
      <c r="H84" s="127"/>
      <c r="I84" s="129" t="str">
        <f t="shared" si="1"/>
        <v>Elegível</v>
      </c>
    </row>
    <row r="85" spans="1:9" x14ac:dyDescent="0.3">
      <c r="A85" s="127">
        <v>6374</v>
      </c>
      <c r="B85" s="127" t="s">
        <v>598</v>
      </c>
      <c r="C85" s="127" t="s">
        <v>617</v>
      </c>
      <c r="D85" s="127" t="s">
        <v>205</v>
      </c>
      <c r="E85" s="127" t="s">
        <v>583</v>
      </c>
      <c r="F85" s="127" t="s">
        <v>583</v>
      </c>
      <c r="G85" s="127" t="s">
        <v>583</v>
      </c>
      <c r="H85" s="127"/>
      <c r="I85" s="129" t="str">
        <f t="shared" si="1"/>
        <v>Elegível</v>
      </c>
    </row>
    <row r="86" spans="1:9" x14ac:dyDescent="0.3">
      <c r="A86" s="127">
        <v>6473</v>
      </c>
      <c r="B86" s="127">
        <v>36</v>
      </c>
      <c r="C86" s="127" t="s">
        <v>606</v>
      </c>
      <c r="D86" s="127" t="s">
        <v>301</v>
      </c>
      <c r="E86" s="127" t="s">
        <v>583</v>
      </c>
      <c r="F86" s="127" t="s">
        <v>583</v>
      </c>
      <c r="G86" s="127" t="s">
        <v>583</v>
      </c>
      <c r="H86" s="127"/>
      <c r="I86" s="129" t="str">
        <f t="shared" si="1"/>
        <v>Elegível</v>
      </c>
    </row>
    <row r="87" spans="1:9" x14ac:dyDescent="0.3">
      <c r="A87" s="127">
        <v>6474</v>
      </c>
      <c r="B87" s="127">
        <v>37</v>
      </c>
      <c r="C87" s="127" t="s">
        <v>606</v>
      </c>
      <c r="D87" s="127" t="s">
        <v>301</v>
      </c>
      <c r="E87" s="127" t="s">
        <v>583</v>
      </c>
      <c r="F87" s="127" t="s">
        <v>583</v>
      </c>
      <c r="G87" s="127" t="s">
        <v>583</v>
      </c>
      <c r="H87" s="127"/>
      <c r="I87" s="129" t="str">
        <f t="shared" si="1"/>
        <v>Elegível</v>
      </c>
    </row>
    <row r="88" spans="1:9" x14ac:dyDescent="0.3">
      <c r="A88" s="127">
        <v>6485</v>
      </c>
      <c r="B88" s="127">
        <v>21</v>
      </c>
      <c r="C88" s="127" t="s">
        <v>565</v>
      </c>
      <c r="D88" s="127" t="s">
        <v>297</v>
      </c>
      <c r="E88" s="127" t="s">
        <v>583</v>
      </c>
      <c r="F88" s="127" t="s">
        <v>583</v>
      </c>
      <c r="G88" s="127" t="s">
        <v>583</v>
      </c>
      <c r="H88" s="127"/>
      <c r="I88" s="129" t="str">
        <f t="shared" si="1"/>
        <v>Elegível</v>
      </c>
    </row>
    <row r="89" spans="1:9" x14ac:dyDescent="0.3">
      <c r="A89" s="127">
        <v>6484</v>
      </c>
      <c r="B89" s="127">
        <v>8</v>
      </c>
      <c r="C89" s="127" t="s">
        <v>620</v>
      </c>
      <c r="D89" s="127" t="s">
        <v>305</v>
      </c>
      <c r="E89" s="127" t="s">
        <v>583</v>
      </c>
      <c r="F89" s="127" t="s">
        <v>583</v>
      </c>
      <c r="G89" s="127" t="s">
        <v>583</v>
      </c>
      <c r="H89" s="127"/>
      <c r="I89" s="129" t="str">
        <f t="shared" si="1"/>
        <v>Elegível</v>
      </c>
    </row>
    <row r="90" spans="1:9" x14ac:dyDescent="0.3">
      <c r="A90" s="127">
        <v>6483</v>
      </c>
      <c r="B90" s="127">
        <v>14</v>
      </c>
      <c r="C90" s="127" t="s">
        <v>595</v>
      </c>
      <c r="D90" s="127" t="s">
        <v>307</v>
      </c>
      <c r="E90" s="127" t="s">
        <v>583</v>
      </c>
      <c r="F90" s="127" t="s">
        <v>583</v>
      </c>
      <c r="G90" s="127" t="s">
        <v>583</v>
      </c>
      <c r="H90" s="127"/>
      <c r="I90" s="129" t="str">
        <f t="shared" si="1"/>
        <v>Elegível</v>
      </c>
    </row>
    <row r="91" spans="1:9" x14ac:dyDescent="0.3">
      <c r="A91" s="127">
        <v>6487</v>
      </c>
      <c r="B91" s="127">
        <v>14</v>
      </c>
      <c r="C91" s="127" t="s">
        <v>628</v>
      </c>
      <c r="D91" s="127" t="s">
        <v>309</v>
      </c>
      <c r="E91" s="127" t="s">
        <v>583</v>
      </c>
      <c r="F91" s="127" t="s">
        <v>583</v>
      </c>
      <c r="G91" s="127" t="s">
        <v>583</v>
      </c>
      <c r="H91" s="127"/>
      <c r="I91" s="129" t="str">
        <f t="shared" si="1"/>
        <v>Elegível</v>
      </c>
    </row>
    <row r="92" spans="1:9" x14ac:dyDescent="0.3">
      <c r="A92" s="127">
        <v>6488</v>
      </c>
      <c r="B92" s="127">
        <v>15</v>
      </c>
      <c r="C92" s="127" t="s">
        <v>628</v>
      </c>
      <c r="D92" s="127" t="s">
        <v>309</v>
      </c>
      <c r="E92" s="127" t="s">
        <v>583</v>
      </c>
      <c r="F92" s="127" t="s">
        <v>583</v>
      </c>
      <c r="G92" s="127" t="s">
        <v>583</v>
      </c>
      <c r="H92" s="127"/>
      <c r="I92" s="129" t="str">
        <f t="shared" si="1"/>
        <v>Elegível</v>
      </c>
    </row>
    <row r="93" spans="1:9" x14ac:dyDescent="0.3">
      <c r="A93" s="127">
        <v>6492</v>
      </c>
      <c r="B93" s="127">
        <v>20</v>
      </c>
      <c r="C93" s="127" t="s">
        <v>565</v>
      </c>
      <c r="D93" s="127" t="s">
        <v>313</v>
      </c>
      <c r="E93" s="127" t="s">
        <v>583</v>
      </c>
      <c r="F93" s="127" t="s">
        <v>583</v>
      </c>
      <c r="G93" s="127" t="s">
        <v>583</v>
      </c>
      <c r="H93" s="127"/>
      <c r="I93" s="129" t="str">
        <f>IF(AND(E93="OK",F93="OK",G93="OK"),"Elegível","Inelegível")</f>
        <v>Elegível</v>
      </c>
    </row>
    <row r="94" spans="1:9" x14ac:dyDescent="0.3">
      <c r="A94" s="127">
        <v>6494</v>
      </c>
      <c r="B94" s="127">
        <v>27</v>
      </c>
      <c r="C94" s="127" t="s">
        <v>608</v>
      </c>
      <c r="D94" s="127" t="s">
        <v>82</v>
      </c>
      <c r="E94" s="127" t="s">
        <v>583</v>
      </c>
      <c r="F94" s="127" t="s">
        <v>629</v>
      </c>
      <c r="G94" s="127" t="s">
        <v>629</v>
      </c>
      <c r="H94" s="127" t="s">
        <v>630</v>
      </c>
      <c r="I94" s="129" t="str">
        <f t="shared" ref="I94:I98" si="2">IF(AND(E94="OK",F94="OK",G94="OK"),"Elegível","Inelegível")</f>
        <v>Inelegível</v>
      </c>
    </row>
    <row r="95" spans="1:9" x14ac:dyDescent="0.3">
      <c r="A95" s="127">
        <v>6497</v>
      </c>
      <c r="B95" s="127">
        <v>11</v>
      </c>
      <c r="C95" s="127" t="s">
        <v>608</v>
      </c>
      <c r="D95" s="127" t="s">
        <v>88</v>
      </c>
      <c r="E95" s="127" t="s">
        <v>583</v>
      </c>
      <c r="F95" s="127" t="s">
        <v>629</v>
      </c>
      <c r="G95" s="127" t="s">
        <v>629</v>
      </c>
      <c r="H95" s="127" t="s">
        <v>630</v>
      </c>
      <c r="I95" s="129" t="str">
        <f t="shared" si="2"/>
        <v>Inelegível</v>
      </c>
    </row>
    <row r="96" spans="1:9" x14ac:dyDescent="0.3">
      <c r="A96" s="127">
        <v>6498</v>
      </c>
      <c r="B96" s="127">
        <v>18</v>
      </c>
      <c r="C96" s="127" t="s">
        <v>564</v>
      </c>
      <c r="D96" s="127" t="s">
        <v>85</v>
      </c>
      <c r="E96" s="127" t="s">
        <v>583</v>
      </c>
      <c r="F96" s="127" t="s">
        <v>629</v>
      </c>
      <c r="G96" s="127" t="s">
        <v>629</v>
      </c>
      <c r="H96" s="127" t="s">
        <v>630</v>
      </c>
      <c r="I96" s="129" t="str">
        <f t="shared" si="2"/>
        <v>Inelegível</v>
      </c>
    </row>
    <row r="97" spans="1:9" x14ac:dyDescent="0.3">
      <c r="A97" s="127">
        <v>6493</v>
      </c>
      <c r="B97" s="127">
        <v>11</v>
      </c>
      <c r="C97" s="127" t="s">
        <v>631</v>
      </c>
      <c r="D97" s="127" t="s">
        <v>318</v>
      </c>
      <c r="E97" s="127" t="s">
        <v>583</v>
      </c>
      <c r="F97" s="127" t="s">
        <v>583</v>
      </c>
      <c r="G97" s="127" t="s">
        <v>583</v>
      </c>
      <c r="H97" s="127"/>
      <c r="I97" s="129" t="str">
        <f t="shared" si="2"/>
        <v>Elegível</v>
      </c>
    </row>
    <row r="98" spans="1:9" ht="15" thickBot="1" x14ac:dyDescent="0.35">
      <c r="A98" s="130">
        <v>5406</v>
      </c>
      <c r="B98" s="130">
        <v>16</v>
      </c>
      <c r="C98" s="130" t="s">
        <v>628</v>
      </c>
      <c r="D98" s="130" t="s">
        <v>320</v>
      </c>
      <c r="E98" s="130" t="s">
        <v>629</v>
      </c>
      <c r="F98" s="130" t="s">
        <v>629</v>
      </c>
      <c r="G98" s="130" t="s">
        <v>629</v>
      </c>
      <c r="H98" s="130" t="s">
        <v>632</v>
      </c>
      <c r="I98" s="131" t="str">
        <f t="shared" si="2"/>
        <v>Inelegível</v>
      </c>
    </row>
  </sheetData>
  <conditionalFormatting sqref="D4">
    <cfRule type="duplicateValues" dxfId="4" priority="3"/>
  </conditionalFormatting>
  <conditionalFormatting sqref="I5:I98">
    <cfRule type="cellIs" dxfId="3" priority="1" operator="equal">
      <formula>"Inelegível"</formula>
    </cfRule>
    <cfRule type="cellIs" dxfId="2" priority="2" operator="equal">
      <formula>"Elegível"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F6AD2-88DE-4857-B5F5-68B03F79F7AA}">
  <sheetPr>
    <tabColor rgb="FF002060"/>
  </sheetPr>
  <dimension ref="A1:J95"/>
  <sheetViews>
    <sheetView showGridLines="0" zoomScaleNormal="100" workbookViewId="0"/>
  </sheetViews>
  <sheetFormatPr defaultRowHeight="14.4" x14ac:dyDescent="0.3"/>
  <cols>
    <col min="1" max="1" width="8.6640625" bestFit="1" customWidth="1"/>
    <col min="2" max="2" width="5.109375" bestFit="1" customWidth="1"/>
    <col min="3" max="3" width="48.6640625" bestFit="1" customWidth="1"/>
    <col min="4" max="4" width="13.5546875" bestFit="1" customWidth="1"/>
    <col min="5" max="5" width="23.88671875" bestFit="1" customWidth="1"/>
    <col min="7" max="7" width="11" bestFit="1" customWidth="1"/>
    <col min="10" max="10" width="11" bestFit="1" customWidth="1"/>
  </cols>
  <sheetData>
    <row r="1" spans="1:10" x14ac:dyDescent="0.3">
      <c r="A1" s="107" t="s">
        <v>375</v>
      </c>
      <c r="B1" s="107" t="s">
        <v>633</v>
      </c>
      <c r="C1" s="107" t="s">
        <v>79</v>
      </c>
      <c r="D1" s="107" t="s">
        <v>634</v>
      </c>
      <c r="E1" s="107" t="s">
        <v>635</v>
      </c>
      <c r="F1" s="107" t="s">
        <v>636</v>
      </c>
      <c r="G1" s="112" t="s">
        <v>637</v>
      </c>
    </row>
    <row r="2" spans="1:10" x14ac:dyDescent="0.3">
      <c r="A2" s="108">
        <v>5406</v>
      </c>
      <c r="B2" s="108">
        <v>16</v>
      </c>
      <c r="C2" s="109" t="s">
        <v>320</v>
      </c>
      <c r="D2" s="110">
        <v>45737</v>
      </c>
      <c r="E2" s="111">
        <v>292230</v>
      </c>
      <c r="F2" s="111">
        <v>360</v>
      </c>
      <c r="G2" s="113">
        <f t="shared" ref="G2:G33" si="0">E2/F2</f>
        <v>811.75</v>
      </c>
      <c r="I2" s="114" t="s">
        <v>638</v>
      </c>
      <c r="J2" s="115">
        <f>AVERAGE(G2:G31)</f>
        <v>886.38148057613409</v>
      </c>
    </row>
    <row r="3" spans="1:10" x14ac:dyDescent="0.3">
      <c r="A3" s="108">
        <v>6498</v>
      </c>
      <c r="B3" s="108">
        <v>18</v>
      </c>
      <c r="C3" s="109" t="s">
        <v>85</v>
      </c>
      <c r="D3" s="110">
        <v>45716</v>
      </c>
      <c r="E3" s="111">
        <v>344172.45</v>
      </c>
      <c r="F3" s="111">
        <v>360.39</v>
      </c>
      <c r="G3" s="113">
        <f t="shared" si="0"/>
        <v>955.00000000000011</v>
      </c>
    </row>
    <row r="4" spans="1:10" x14ac:dyDescent="0.3">
      <c r="A4" s="108">
        <v>6497</v>
      </c>
      <c r="B4" s="108">
        <v>11</v>
      </c>
      <c r="C4" s="109" t="s">
        <v>88</v>
      </c>
      <c r="D4" s="110">
        <v>45712</v>
      </c>
      <c r="E4" s="111">
        <v>341851.8</v>
      </c>
      <c r="F4" s="111">
        <v>376.8</v>
      </c>
      <c r="G4" s="113">
        <f t="shared" si="0"/>
        <v>907.24999999999989</v>
      </c>
    </row>
    <row r="5" spans="1:10" x14ac:dyDescent="0.3">
      <c r="A5" s="108">
        <v>6494</v>
      </c>
      <c r="B5" s="108">
        <v>27</v>
      </c>
      <c r="C5" s="109" t="s">
        <v>82</v>
      </c>
      <c r="D5" s="110">
        <v>45701</v>
      </c>
      <c r="E5" s="111">
        <v>375492.63</v>
      </c>
      <c r="F5" s="111">
        <v>413.88</v>
      </c>
      <c r="G5" s="113">
        <f t="shared" si="0"/>
        <v>907.25</v>
      </c>
    </row>
    <row r="6" spans="1:10" x14ac:dyDescent="0.3">
      <c r="A6" s="108">
        <v>6492</v>
      </c>
      <c r="B6" s="108">
        <v>20</v>
      </c>
      <c r="C6" s="109" t="s">
        <v>313</v>
      </c>
      <c r="D6" s="110">
        <v>45685</v>
      </c>
      <c r="E6" s="111">
        <v>309420</v>
      </c>
      <c r="F6" s="111">
        <v>360</v>
      </c>
      <c r="G6" s="113">
        <f t="shared" si="0"/>
        <v>859.5</v>
      </c>
    </row>
    <row r="7" spans="1:10" x14ac:dyDescent="0.3">
      <c r="A7" s="108">
        <v>6493</v>
      </c>
      <c r="B7" s="108">
        <v>11</v>
      </c>
      <c r="C7" s="109" t="s">
        <v>318</v>
      </c>
      <c r="D7" s="110">
        <v>45685</v>
      </c>
      <c r="E7" s="111">
        <v>354235.76250000001</v>
      </c>
      <c r="F7" s="111">
        <v>390.45</v>
      </c>
      <c r="G7" s="113">
        <f t="shared" si="0"/>
        <v>907.25</v>
      </c>
    </row>
    <row r="8" spans="1:10" x14ac:dyDescent="0.3">
      <c r="A8" s="108">
        <v>6487</v>
      </c>
      <c r="B8" s="108">
        <v>14</v>
      </c>
      <c r="C8" s="109" t="s">
        <v>309</v>
      </c>
      <c r="D8" s="110">
        <v>45665</v>
      </c>
      <c r="E8" s="111">
        <v>282680</v>
      </c>
      <c r="F8" s="111">
        <v>360</v>
      </c>
      <c r="G8" s="113">
        <f t="shared" si="0"/>
        <v>785.22222222222217</v>
      </c>
    </row>
    <row r="9" spans="1:10" x14ac:dyDescent="0.3">
      <c r="A9" s="108">
        <v>6488</v>
      </c>
      <c r="B9" s="108">
        <v>15</v>
      </c>
      <c r="C9" s="109" t="s">
        <v>309</v>
      </c>
      <c r="D9" s="110">
        <v>45665</v>
      </c>
      <c r="E9" s="111">
        <v>282680</v>
      </c>
      <c r="F9" s="111">
        <v>360</v>
      </c>
      <c r="G9" s="113">
        <f t="shared" si="0"/>
        <v>785.22222222222217</v>
      </c>
    </row>
    <row r="10" spans="1:10" x14ac:dyDescent="0.3">
      <c r="A10" s="108">
        <v>6483</v>
      </c>
      <c r="B10" s="108">
        <v>14</v>
      </c>
      <c r="C10" s="109" t="s">
        <v>307</v>
      </c>
      <c r="D10" s="110">
        <v>45663</v>
      </c>
      <c r="E10" s="111">
        <v>328515.22499999998</v>
      </c>
      <c r="F10" s="111">
        <v>362.1</v>
      </c>
      <c r="G10" s="113">
        <f t="shared" si="0"/>
        <v>907.24999999999989</v>
      </c>
    </row>
    <row r="11" spans="1:10" x14ac:dyDescent="0.3">
      <c r="A11" s="108">
        <v>6473</v>
      </c>
      <c r="B11" s="108">
        <v>36</v>
      </c>
      <c r="C11" s="109" t="s">
        <v>301</v>
      </c>
      <c r="D11" s="110">
        <v>45656</v>
      </c>
      <c r="E11" s="111">
        <v>332969.82</v>
      </c>
      <c r="F11" s="111">
        <v>367.01</v>
      </c>
      <c r="G11" s="113">
        <f t="shared" si="0"/>
        <v>907.24999318819653</v>
      </c>
    </row>
    <row r="12" spans="1:10" x14ac:dyDescent="0.3">
      <c r="A12" s="108">
        <v>6474</v>
      </c>
      <c r="B12" s="108">
        <v>37</v>
      </c>
      <c r="C12" s="109" t="s">
        <v>301</v>
      </c>
      <c r="D12" s="110">
        <v>45656</v>
      </c>
      <c r="E12" s="111">
        <v>333514.17</v>
      </c>
      <c r="F12" s="111">
        <v>367.61</v>
      </c>
      <c r="G12" s="113">
        <f t="shared" si="0"/>
        <v>907.24999319931442</v>
      </c>
    </row>
    <row r="13" spans="1:10" x14ac:dyDescent="0.3">
      <c r="A13" s="108">
        <v>6484</v>
      </c>
      <c r="B13" s="108">
        <v>8</v>
      </c>
      <c r="C13" s="109" t="s">
        <v>305</v>
      </c>
      <c r="D13" s="110">
        <v>45646</v>
      </c>
      <c r="E13" s="111">
        <v>292230</v>
      </c>
      <c r="F13" s="111">
        <v>360</v>
      </c>
      <c r="G13" s="113">
        <f t="shared" si="0"/>
        <v>811.75</v>
      </c>
    </row>
    <row r="14" spans="1:10" x14ac:dyDescent="0.3">
      <c r="A14" s="108">
        <v>6485</v>
      </c>
      <c r="B14" s="108">
        <v>21</v>
      </c>
      <c r="C14" s="109" t="s">
        <v>297</v>
      </c>
      <c r="D14" s="110">
        <v>45645</v>
      </c>
      <c r="E14" s="111">
        <v>309420</v>
      </c>
      <c r="F14" s="111">
        <v>360</v>
      </c>
      <c r="G14" s="113">
        <f t="shared" si="0"/>
        <v>859.5</v>
      </c>
    </row>
    <row r="15" spans="1:10" x14ac:dyDescent="0.3">
      <c r="A15" s="108">
        <v>6475</v>
      </c>
      <c r="B15" s="108" t="s">
        <v>611</v>
      </c>
      <c r="C15" s="109" t="s">
        <v>303</v>
      </c>
      <c r="D15" s="110">
        <v>45625</v>
      </c>
      <c r="E15" s="111">
        <v>292230</v>
      </c>
      <c r="F15" s="111">
        <v>360</v>
      </c>
      <c r="G15" s="113">
        <f t="shared" si="0"/>
        <v>811.75</v>
      </c>
    </row>
    <row r="16" spans="1:10" x14ac:dyDescent="0.3">
      <c r="A16" s="108">
        <v>6472</v>
      </c>
      <c r="B16" s="108" t="s">
        <v>625</v>
      </c>
      <c r="C16" s="109" t="s">
        <v>299</v>
      </c>
      <c r="D16" s="110">
        <v>45617</v>
      </c>
      <c r="E16" s="111">
        <v>334829.68</v>
      </c>
      <c r="F16" s="111">
        <v>369.06</v>
      </c>
      <c r="G16" s="113">
        <f t="shared" si="0"/>
        <v>907.24998645206745</v>
      </c>
    </row>
    <row r="17" spans="1:7" x14ac:dyDescent="0.3">
      <c r="A17" s="108">
        <v>6466</v>
      </c>
      <c r="B17" s="108" t="s">
        <v>600</v>
      </c>
      <c r="C17" s="109" t="s">
        <v>297</v>
      </c>
      <c r="D17" s="110">
        <v>45589</v>
      </c>
      <c r="E17" s="111">
        <v>309420</v>
      </c>
      <c r="F17" s="111">
        <v>360</v>
      </c>
      <c r="G17" s="113">
        <f t="shared" si="0"/>
        <v>859.5</v>
      </c>
    </row>
    <row r="18" spans="1:7" x14ac:dyDescent="0.3">
      <c r="A18" s="108">
        <v>6454</v>
      </c>
      <c r="B18" s="108" t="s">
        <v>586</v>
      </c>
      <c r="C18" s="109" t="s">
        <v>295</v>
      </c>
      <c r="D18" s="110">
        <v>45582</v>
      </c>
      <c r="E18" s="111">
        <v>326610</v>
      </c>
      <c r="F18" s="111">
        <v>360</v>
      </c>
      <c r="G18" s="113">
        <f t="shared" si="0"/>
        <v>907.25</v>
      </c>
    </row>
    <row r="19" spans="1:7" x14ac:dyDescent="0.3">
      <c r="A19" s="108">
        <v>6453</v>
      </c>
      <c r="B19" s="108" t="s">
        <v>586</v>
      </c>
      <c r="C19" s="109" t="s">
        <v>90</v>
      </c>
      <c r="D19" s="110">
        <v>45558</v>
      </c>
      <c r="E19" s="111">
        <v>341842.72749999998</v>
      </c>
      <c r="F19" s="111">
        <v>376.79</v>
      </c>
      <c r="G19" s="113">
        <f t="shared" si="0"/>
        <v>907.24999999999989</v>
      </c>
    </row>
    <row r="20" spans="1:7" x14ac:dyDescent="0.3">
      <c r="A20" s="108">
        <v>6451</v>
      </c>
      <c r="B20" s="108" t="s">
        <v>588</v>
      </c>
      <c r="C20" s="109" t="s">
        <v>83</v>
      </c>
      <c r="D20" s="110">
        <v>45544</v>
      </c>
      <c r="E20" s="111">
        <v>370602.55249999999</v>
      </c>
      <c r="F20" s="111">
        <v>408.49</v>
      </c>
      <c r="G20" s="113">
        <f t="shared" si="0"/>
        <v>907.25</v>
      </c>
    </row>
    <row r="21" spans="1:7" x14ac:dyDescent="0.3">
      <c r="A21" s="108">
        <v>6442</v>
      </c>
      <c r="B21" s="108" t="s">
        <v>612</v>
      </c>
      <c r="C21" s="109" t="s">
        <v>261</v>
      </c>
      <c r="D21" s="110">
        <v>45518</v>
      </c>
      <c r="E21" s="111">
        <v>329640.21500000003</v>
      </c>
      <c r="F21" s="111">
        <v>363.34</v>
      </c>
      <c r="G21" s="113">
        <f t="shared" si="0"/>
        <v>907.25000000000011</v>
      </c>
    </row>
    <row r="22" spans="1:7" x14ac:dyDescent="0.3">
      <c r="A22" s="108">
        <v>6448</v>
      </c>
      <c r="B22" s="108" t="s">
        <v>612</v>
      </c>
      <c r="C22" s="109" t="s">
        <v>291</v>
      </c>
      <c r="D22" s="110">
        <v>45513</v>
      </c>
      <c r="E22" s="111">
        <v>341271.16</v>
      </c>
      <c r="F22" s="111">
        <v>376.16</v>
      </c>
      <c r="G22" s="113">
        <f t="shared" si="0"/>
        <v>907.24999999999989</v>
      </c>
    </row>
    <row r="23" spans="1:7" x14ac:dyDescent="0.3">
      <c r="A23" s="108">
        <v>6447</v>
      </c>
      <c r="B23" s="108" t="s">
        <v>610</v>
      </c>
      <c r="C23" s="109" t="s">
        <v>289</v>
      </c>
      <c r="D23" s="110">
        <v>45512</v>
      </c>
      <c r="E23" s="111">
        <v>326610</v>
      </c>
      <c r="F23" s="111">
        <v>360</v>
      </c>
      <c r="G23" s="113">
        <f t="shared" si="0"/>
        <v>907.25</v>
      </c>
    </row>
    <row r="24" spans="1:7" x14ac:dyDescent="0.3">
      <c r="A24" s="108">
        <v>6444</v>
      </c>
      <c r="B24" s="108" t="s">
        <v>597</v>
      </c>
      <c r="C24" s="109" t="s">
        <v>285</v>
      </c>
      <c r="D24" s="110">
        <v>45510</v>
      </c>
      <c r="E24" s="111">
        <v>329549.49</v>
      </c>
      <c r="F24" s="111">
        <v>363.24</v>
      </c>
      <c r="G24" s="113">
        <f t="shared" si="0"/>
        <v>907.25</v>
      </c>
    </row>
    <row r="25" spans="1:7" x14ac:dyDescent="0.3">
      <c r="A25" s="108">
        <v>6445</v>
      </c>
      <c r="B25" s="108" t="s">
        <v>604</v>
      </c>
      <c r="C25" s="109" t="s">
        <v>285</v>
      </c>
      <c r="D25" s="110">
        <v>45510</v>
      </c>
      <c r="E25" s="111">
        <v>330139.20250000001</v>
      </c>
      <c r="F25" s="111">
        <v>363.89</v>
      </c>
      <c r="G25" s="113">
        <f t="shared" si="0"/>
        <v>907.25000000000011</v>
      </c>
    </row>
    <row r="26" spans="1:7" x14ac:dyDescent="0.3">
      <c r="A26" s="108">
        <v>6446</v>
      </c>
      <c r="B26" s="108" t="s">
        <v>599</v>
      </c>
      <c r="C26" s="109" t="s">
        <v>287</v>
      </c>
      <c r="D26" s="110">
        <v>45505</v>
      </c>
      <c r="E26" s="111">
        <v>364868.73249999998</v>
      </c>
      <c r="F26" s="111">
        <v>402.17</v>
      </c>
      <c r="G26" s="113">
        <f t="shared" si="0"/>
        <v>907.24999999999989</v>
      </c>
    </row>
    <row r="27" spans="1:7" x14ac:dyDescent="0.3">
      <c r="A27" s="108">
        <v>6441</v>
      </c>
      <c r="B27" s="108" t="s">
        <v>593</v>
      </c>
      <c r="C27" s="109" t="s">
        <v>283</v>
      </c>
      <c r="D27" s="110">
        <v>45483</v>
      </c>
      <c r="E27" s="111">
        <v>326610</v>
      </c>
      <c r="F27" s="111">
        <v>360</v>
      </c>
      <c r="G27" s="113">
        <f t="shared" si="0"/>
        <v>907.25</v>
      </c>
    </row>
    <row r="28" spans="1:7" x14ac:dyDescent="0.3">
      <c r="A28" s="108">
        <v>6440</v>
      </c>
      <c r="B28" s="108" t="s">
        <v>597</v>
      </c>
      <c r="C28" s="109" t="s">
        <v>281</v>
      </c>
      <c r="D28" s="110">
        <v>45471</v>
      </c>
      <c r="E28" s="111">
        <v>326610</v>
      </c>
      <c r="F28" s="111">
        <v>360</v>
      </c>
      <c r="G28" s="113">
        <f t="shared" si="0"/>
        <v>907.25</v>
      </c>
    </row>
    <row r="29" spans="1:7" x14ac:dyDescent="0.3">
      <c r="A29" s="108">
        <v>6436</v>
      </c>
      <c r="B29" s="108" t="s">
        <v>588</v>
      </c>
      <c r="C29" s="109" t="s">
        <v>277</v>
      </c>
      <c r="D29" s="110">
        <v>45457</v>
      </c>
      <c r="E29" s="111">
        <v>326610</v>
      </c>
      <c r="F29" s="111">
        <v>360</v>
      </c>
      <c r="G29" s="113">
        <f t="shared" si="0"/>
        <v>907.25</v>
      </c>
    </row>
    <row r="30" spans="1:7" x14ac:dyDescent="0.3">
      <c r="A30" s="108">
        <v>6437</v>
      </c>
      <c r="B30" s="108" t="s">
        <v>609</v>
      </c>
      <c r="C30" s="109" t="s">
        <v>279</v>
      </c>
      <c r="D30" s="110">
        <v>45456</v>
      </c>
      <c r="E30" s="111">
        <v>326610</v>
      </c>
      <c r="F30" s="111">
        <v>360</v>
      </c>
      <c r="G30" s="113">
        <f t="shared" si="0"/>
        <v>907.25</v>
      </c>
    </row>
    <row r="31" spans="1:7" x14ac:dyDescent="0.3">
      <c r="A31" s="108">
        <v>6435</v>
      </c>
      <c r="B31" s="108" t="s">
        <v>592</v>
      </c>
      <c r="C31" s="109" t="s">
        <v>275</v>
      </c>
      <c r="D31" s="110">
        <v>45453</v>
      </c>
      <c r="E31" s="111">
        <v>331999.065</v>
      </c>
      <c r="F31" s="111">
        <v>365.94</v>
      </c>
      <c r="G31" s="113">
        <f t="shared" si="0"/>
        <v>907.25</v>
      </c>
    </row>
    <row r="32" spans="1:7" x14ac:dyDescent="0.3">
      <c r="A32" s="108">
        <v>6430</v>
      </c>
      <c r="B32" s="108" t="s">
        <v>600</v>
      </c>
      <c r="C32" s="109" t="s">
        <v>273</v>
      </c>
      <c r="D32" s="110">
        <v>45447</v>
      </c>
      <c r="E32" s="111">
        <v>320077.8</v>
      </c>
      <c r="F32" s="111">
        <v>360</v>
      </c>
      <c r="G32" s="113">
        <f t="shared" si="0"/>
        <v>889.10500000000002</v>
      </c>
    </row>
    <row r="33" spans="1:7" x14ac:dyDescent="0.3">
      <c r="A33" s="108">
        <v>6424</v>
      </c>
      <c r="B33" s="108" t="s">
        <v>604</v>
      </c>
      <c r="C33" s="109" t="s">
        <v>264</v>
      </c>
      <c r="D33" s="110">
        <v>45447</v>
      </c>
      <c r="E33" s="111">
        <v>337751.03</v>
      </c>
      <c r="F33" s="111">
        <v>372.28</v>
      </c>
      <c r="G33" s="113">
        <f t="shared" si="0"/>
        <v>907.25000000000011</v>
      </c>
    </row>
    <row r="34" spans="1:7" x14ac:dyDescent="0.3">
      <c r="A34" s="108">
        <v>6426</v>
      </c>
      <c r="B34" s="108" t="s">
        <v>602</v>
      </c>
      <c r="C34" s="109" t="s">
        <v>268</v>
      </c>
      <c r="D34" s="110">
        <v>45419</v>
      </c>
      <c r="E34" s="111">
        <v>326655.36249999999</v>
      </c>
      <c r="F34" s="111">
        <v>360.05</v>
      </c>
      <c r="G34" s="113">
        <f t="shared" ref="G34:G65" si="1">E34/F34</f>
        <v>907.24999999999989</v>
      </c>
    </row>
    <row r="35" spans="1:7" x14ac:dyDescent="0.3">
      <c r="A35" s="108">
        <v>6428</v>
      </c>
      <c r="B35" s="108" t="s">
        <v>588</v>
      </c>
      <c r="C35" s="109" t="s">
        <v>271</v>
      </c>
      <c r="D35" s="110">
        <v>45418</v>
      </c>
      <c r="E35" s="111">
        <v>311518.14</v>
      </c>
      <c r="F35" s="111">
        <v>361.26</v>
      </c>
      <c r="G35" s="113">
        <f t="shared" si="1"/>
        <v>862.31008138183029</v>
      </c>
    </row>
    <row r="36" spans="1:7" x14ac:dyDescent="0.3">
      <c r="A36" s="108">
        <v>6427</v>
      </c>
      <c r="B36" s="108" t="s">
        <v>607</v>
      </c>
      <c r="C36" s="109" t="s">
        <v>91</v>
      </c>
      <c r="D36" s="110">
        <v>45412</v>
      </c>
      <c r="E36" s="111">
        <v>342269.13500000001</v>
      </c>
      <c r="F36" s="111">
        <v>377.26</v>
      </c>
      <c r="G36" s="113">
        <f t="shared" si="1"/>
        <v>907.25</v>
      </c>
    </row>
    <row r="37" spans="1:7" x14ac:dyDescent="0.3">
      <c r="A37" s="108">
        <v>6425</v>
      </c>
      <c r="B37" s="108" t="s">
        <v>610</v>
      </c>
      <c r="C37" s="109" t="s">
        <v>266</v>
      </c>
      <c r="D37" s="110">
        <v>45411</v>
      </c>
      <c r="E37" s="111">
        <v>326610</v>
      </c>
      <c r="F37" s="111">
        <v>360</v>
      </c>
      <c r="G37" s="113">
        <f t="shared" si="1"/>
        <v>907.25</v>
      </c>
    </row>
    <row r="38" spans="1:7" x14ac:dyDescent="0.3">
      <c r="A38" s="108">
        <v>6417</v>
      </c>
      <c r="B38" s="108" t="s">
        <v>619</v>
      </c>
      <c r="C38" s="109" t="s">
        <v>87</v>
      </c>
      <c r="D38" s="110">
        <v>45397</v>
      </c>
      <c r="E38" s="111">
        <v>350398.09499999997</v>
      </c>
      <c r="F38" s="111">
        <v>386.22</v>
      </c>
      <c r="G38" s="113">
        <f t="shared" si="1"/>
        <v>907.24999999999989</v>
      </c>
    </row>
    <row r="39" spans="1:7" x14ac:dyDescent="0.3">
      <c r="A39" s="108">
        <v>6411</v>
      </c>
      <c r="B39" s="108" t="s">
        <v>612</v>
      </c>
      <c r="C39" s="109" t="s">
        <v>256</v>
      </c>
      <c r="D39" s="110">
        <v>45394</v>
      </c>
      <c r="E39" s="111">
        <v>292230</v>
      </c>
      <c r="F39" s="111">
        <v>360</v>
      </c>
      <c r="G39" s="113">
        <f t="shared" si="1"/>
        <v>811.75</v>
      </c>
    </row>
    <row r="40" spans="1:7" x14ac:dyDescent="0.3">
      <c r="A40" s="108">
        <v>6414</v>
      </c>
      <c r="B40" s="108" t="s">
        <v>615</v>
      </c>
      <c r="C40" s="109" t="s">
        <v>89</v>
      </c>
      <c r="D40" s="110">
        <v>45390</v>
      </c>
      <c r="E40" s="111">
        <v>349989.83250000002</v>
      </c>
      <c r="F40" s="111">
        <v>385.77</v>
      </c>
      <c r="G40" s="113">
        <f t="shared" si="1"/>
        <v>907.25000000000011</v>
      </c>
    </row>
    <row r="41" spans="1:7" x14ac:dyDescent="0.3">
      <c r="A41" s="108">
        <v>6381</v>
      </c>
      <c r="B41" s="108" t="s">
        <v>611</v>
      </c>
      <c r="C41" s="109" t="s">
        <v>218</v>
      </c>
      <c r="D41" s="110">
        <v>45387</v>
      </c>
      <c r="E41" s="111">
        <v>358720.44</v>
      </c>
      <c r="F41" s="111">
        <v>441.71</v>
      </c>
      <c r="G41" s="113">
        <f t="shared" si="1"/>
        <v>812.1175431844423</v>
      </c>
    </row>
    <row r="42" spans="1:7" x14ac:dyDescent="0.3">
      <c r="A42" s="108">
        <v>6415</v>
      </c>
      <c r="B42" s="108" t="s">
        <v>592</v>
      </c>
      <c r="C42" s="109" t="s">
        <v>261</v>
      </c>
      <c r="D42" s="110">
        <v>45386</v>
      </c>
      <c r="E42" s="111">
        <v>326610</v>
      </c>
      <c r="F42" s="111">
        <v>360</v>
      </c>
      <c r="G42" s="113">
        <f t="shared" si="1"/>
        <v>907.25</v>
      </c>
    </row>
    <row r="43" spans="1:7" x14ac:dyDescent="0.3">
      <c r="A43" s="108">
        <v>6416</v>
      </c>
      <c r="B43" s="108" t="s">
        <v>602</v>
      </c>
      <c r="C43" s="109" t="s">
        <v>261</v>
      </c>
      <c r="D43" s="110">
        <v>45386</v>
      </c>
      <c r="E43" s="111">
        <v>326610</v>
      </c>
      <c r="F43" s="111">
        <v>360</v>
      </c>
      <c r="G43" s="113">
        <f t="shared" si="1"/>
        <v>907.25</v>
      </c>
    </row>
    <row r="44" spans="1:7" x14ac:dyDescent="0.3">
      <c r="A44" s="108">
        <v>6379</v>
      </c>
      <c r="B44" s="108" t="s">
        <v>611</v>
      </c>
      <c r="C44" s="109" t="s">
        <v>86</v>
      </c>
      <c r="D44" s="110">
        <v>45385</v>
      </c>
      <c r="E44" s="111">
        <v>368290.98</v>
      </c>
      <c r="F44" s="111">
        <v>453.7</v>
      </c>
      <c r="G44" s="113">
        <f t="shared" si="1"/>
        <v>811.75001102049805</v>
      </c>
    </row>
    <row r="45" spans="1:7" x14ac:dyDescent="0.3">
      <c r="A45" s="108">
        <v>6406</v>
      </c>
      <c r="B45" s="108" t="s">
        <v>622</v>
      </c>
      <c r="C45" s="109" t="s">
        <v>311</v>
      </c>
      <c r="D45" s="110">
        <v>45385</v>
      </c>
      <c r="E45" s="111">
        <v>300115.99</v>
      </c>
      <c r="F45" s="111">
        <v>377.26</v>
      </c>
      <c r="G45" s="113">
        <f t="shared" si="1"/>
        <v>795.51500291576099</v>
      </c>
    </row>
    <row r="46" spans="1:7" x14ac:dyDescent="0.3">
      <c r="A46" s="108">
        <v>6405</v>
      </c>
      <c r="B46" s="108" t="s">
        <v>593</v>
      </c>
      <c r="C46" s="109" t="s">
        <v>248</v>
      </c>
      <c r="D46" s="110">
        <v>45383</v>
      </c>
      <c r="E46" s="111">
        <v>304560.48</v>
      </c>
      <c r="F46" s="111">
        <v>375.19</v>
      </c>
      <c r="G46" s="113">
        <f t="shared" si="1"/>
        <v>811.74999333670939</v>
      </c>
    </row>
    <row r="47" spans="1:7" x14ac:dyDescent="0.3">
      <c r="A47" s="108">
        <v>6398</v>
      </c>
      <c r="B47" s="108" t="s">
        <v>588</v>
      </c>
      <c r="C47" s="109" t="s">
        <v>241</v>
      </c>
      <c r="D47" s="110">
        <v>45379</v>
      </c>
      <c r="E47" s="111">
        <v>335975.21</v>
      </c>
      <c r="F47" s="111">
        <v>413.89</v>
      </c>
      <c r="G47" s="113">
        <f t="shared" si="1"/>
        <v>811.75000604025229</v>
      </c>
    </row>
    <row r="48" spans="1:7" x14ac:dyDescent="0.3">
      <c r="A48" s="108">
        <v>6399</v>
      </c>
      <c r="B48" s="108" t="s">
        <v>589</v>
      </c>
      <c r="C48" s="109" t="s">
        <v>241</v>
      </c>
      <c r="D48" s="110">
        <v>45379</v>
      </c>
      <c r="E48" s="111">
        <v>352754.08</v>
      </c>
      <c r="F48" s="111">
        <v>434.56</v>
      </c>
      <c r="G48" s="113">
        <f t="shared" si="1"/>
        <v>811.75</v>
      </c>
    </row>
    <row r="49" spans="1:7" x14ac:dyDescent="0.3">
      <c r="A49" s="108">
        <v>6400</v>
      </c>
      <c r="B49" s="108" t="s">
        <v>582</v>
      </c>
      <c r="C49" s="109" t="s">
        <v>241</v>
      </c>
      <c r="D49" s="110">
        <v>45379</v>
      </c>
      <c r="E49" s="111">
        <v>330690.71999999997</v>
      </c>
      <c r="F49" s="111">
        <v>407.38</v>
      </c>
      <c r="G49" s="113">
        <f t="shared" si="1"/>
        <v>811.7500122735529</v>
      </c>
    </row>
    <row r="50" spans="1:7" x14ac:dyDescent="0.3">
      <c r="A50" s="108">
        <v>6401</v>
      </c>
      <c r="B50" s="108" t="s">
        <v>599</v>
      </c>
      <c r="C50" s="109" t="s">
        <v>243</v>
      </c>
      <c r="D50" s="110">
        <v>45379</v>
      </c>
      <c r="E50" s="111">
        <v>319269.39</v>
      </c>
      <c r="F50" s="111">
        <v>393.31</v>
      </c>
      <c r="G50" s="113">
        <f t="shared" si="1"/>
        <v>811.7499936436908</v>
      </c>
    </row>
    <row r="51" spans="1:7" x14ac:dyDescent="0.3">
      <c r="A51" s="108">
        <v>6395</v>
      </c>
      <c r="B51" s="108" t="s">
        <v>589</v>
      </c>
      <c r="C51" s="109" t="s">
        <v>239</v>
      </c>
      <c r="D51" s="110">
        <v>45379</v>
      </c>
      <c r="E51" s="111">
        <v>319423.62</v>
      </c>
      <c r="F51" s="111">
        <v>393.5</v>
      </c>
      <c r="G51" s="113">
        <f t="shared" si="1"/>
        <v>811.74998729351967</v>
      </c>
    </row>
    <row r="52" spans="1:7" x14ac:dyDescent="0.3">
      <c r="A52" s="108">
        <v>6409</v>
      </c>
      <c r="B52" s="108" t="s">
        <v>618</v>
      </c>
      <c r="C52" s="109" t="s">
        <v>254</v>
      </c>
      <c r="D52" s="110">
        <v>45379</v>
      </c>
      <c r="E52" s="111">
        <v>292230</v>
      </c>
      <c r="F52" s="111">
        <v>360</v>
      </c>
      <c r="G52" s="113">
        <f t="shared" si="1"/>
        <v>811.75</v>
      </c>
    </row>
    <row r="53" spans="1:7" x14ac:dyDescent="0.3">
      <c r="A53" s="108">
        <v>6410</v>
      </c>
      <c r="B53" s="108" t="s">
        <v>609</v>
      </c>
      <c r="C53" s="109" t="s">
        <v>254</v>
      </c>
      <c r="D53" s="110">
        <v>45379</v>
      </c>
      <c r="E53" s="111">
        <v>292230</v>
      </c>
      <c r="F53" s="111">
        <v>360</v>
      </c>
      <c r="G53" s="113">
        <f t="shared" si="1"/>
        <v>811.75</v>
      </c>
    </row>
    <row r="54" spans="1:7" x14ac:dyDescent="0.3">
      <c r="A54" s="108">
        <v>6412</v>
      </c>
      <c r="B54" s="108" t="s">
        <v>601</v>
      </c>
      <c r="C54" s="109" t="s">
        <v>258</v>
      </c>
      <c r="D54" s="110">
        <v>45378</v>
      </c>
      <c r="E54" s="111">
        <v>326610</v>
      </c>
      <c r="F54" s="111">
        <v>360</v>
      </c>
      <c r="G54" s="113">
        <f t="shared" si="1"/>
        <v>907.25</v>
      </c>
    </row>
    <row r="55" spans="1:7" x14ac:dyDescent="0.3">
      <c r="A55" s="108">
        <v>6404</v>
      </c>
      <c r="B55" s="108" t="s">
        <v>611</v>
      </c>
      <c r="C55" s="109" t="s">
        <v>559</v>
      </c>
      <c r="D55" s="110">
        <v>45377</v>
      </c>
      <c r="E55" s="111">
        <v>292230</v>
      </c>
      <c r="F55" s="111">
        <v>360</v>
      </c>
      <c r="G55" s="113">
        <f t="shared" si="1"/>
        <v>811.75</v>
      </c>
    </row>
    <row r="56" spans="1:7" x14ac:dyDescent="0.3">
      <c r="A56" s="108">
        <v>6407</v>
      </c>
      <c r="B56" s="108" t="s">
        <v>586</v>
      </c>
      <c r="C56" s="109" t="s">
        <v>250</v>
      </c>
      <c r="D56" s="110">
        <v>45376</v>
      </c>
      <c r="E56" s="111">
        <v>292230</v>
      </c>
      <c r="F56" s="111">
        <v>360</v>
      </c>
      <c r="G56" s="113">
        <f t="shared" si="1"/>
        <v>811.75</v>
      </c>
    </row>
    <row r="57" spans="1:7" x14ac:dyDescent="0.3">
      <c r="A57" s="108">
        <v>6397</v>
      </c>
      <c r="B57" s="108" t="s">
        <v>613</v>
      </c>
      <c r="C57" s="109" t="s">
        <v>566</v>
      </c>
      <c r="D57" s="110">
        <v>45376</v>
      </c>
      <c r="E57" s="111">
        <v>292230</v>
      </c>
      <c r="F57" s="111">
        <v>360</v>
      </c>
      <c r="G57" s="113">
        <f t="shared" si="1"/>
        <v>811.75</v>
      </c>
    </row>
    <row r="58" spans="1:7" x14ac:dyDescent="0.3">
      <c r="A58" s="108">
        <v>6408</v>
      </c>
      <c r="B58" s="108" t="s">
        <v>624</v>
      </c>
      <c r="C58" s="109" t="s">
        <v>252</v>
      </c>
      <c r="D58" s="110">
        <v>45376</v>
      </c>
      <c r="E58" s="111">
        <v>405486.315</v>
      </c>
      <c r="F58" s="111">
        <v>446.94</v>
      </c>
      <c r="G58" s="113">
        <f t="shared" si="1"/>
        <v>907.25</v>
      </c>
    </row>
    <row r="59" spans="1:7" x14ac:dyDescent="0.3">
      <c r="A59" s="108">
        <v>6389</v>
      </c>
      <c r="B59" s="108" t="s">
        <v>601</v>
      </c>
      <c r="C59" s="109" t="s">
        <v>231</v>
      </c>
      <c r="D59" s="110">
        <v>45373</v>
      </c>
      <c r="E59" s="111">
        <v>292230</v>
      </c>
      <c r="F59" s="111">
        <v>360</v>
      </c>
      <c r="G59" s="113">
        <f t="shared" si="1"/>
        <v>811.75</v>
      </c>
    </row>
    <row r="60" spans="1:7" x14ac:dyDescent="0.3">
      <c r="A60" s="108">
        <v>6360</v>
      </c>
      <c r="B60" s="108" t="s">
        <v>617</v>
      </c>
      <c r="C60" s="109" t="s">
        <v>185</v>
      </c>
      <c r="D60" s="110">
        <v>45373</v>
      </c>
      <c r="E60" s="111">
        <v>292230</v>
      </c>
      <c r="F60" s="111">
        <v>360</v>
      </c>
      <c r="G60" s="113">
        <f t="shared" si="1"/>
        <v>811.75</v>
      </c>
    </row>
    <row r="61" spans="1:7" x14ac:dyDescent="0.3">
      <c r="A61" s="108">
        <v>6393</v>
      </c>
      <c r="B61" s="108" t="s">
        <v>624</v>
      </c>
      <c r="C61" s="109" t="s">
        <v>235</v>
      </c>
      <c r="D61" s="110">
        <v>45373</v>
      </c>
      <c r="E61" s="111">
        <v>292230</v>
      </c>
      <c r="F61" s="111">
        <v>360</v>
      </c>
      <c r="G61" s="113">
        <f t="shared" si="1"/>
        <v>811.75</v>
      </c>
    </row>
    <row r="62" spans="1:7" x14ac:dyDescent="0.3">
      <c r="A62" s="108">
        <v>6385</v>
      </c>
      <c r="B62" s="108" t="s">
        <v>582</v>
      </c>
      <c r="C62" s="109" t="s">
        <v>224</v>
      </c>
      <c r="D62" s="110">
        <v>45372</v>
      </c>
      <c r="E62" s="111">
        <v>292230</v>
      </c>
      <c r="F62" s="111">
        <v>360</v>
      </c>
      <c r="G62" s="113">
        <f t="shared" si="1"/>
        <v>811.75</v>
      </c>
    </row>
    <row r="63" spans="1:7" x14ac:dyDescent="0.3">
      <c r="A63" s="108">
        <v>6394</v>
      </c>
      <c r="B63" s="108" t="s">
        <v>604</v>
      </c>
      <c r="C63" s="109" t="s">
        <v>237</v>
      </c>
      <c r="D63" s="110">
        <v>45371</v>
      </c>
      <c r="E63" s="111">
        <v>305291.06</v>
      </c>
      <c r="F63" s="111">
        <v>376.09</v>
      </c>
      <c r="G63" s="113">
        <f t="shared" si="1"/>
        <v>811.75000664734512</v>
      </c>
    </row>
    <row r="64" spans="1:7" x14ac:dyDescent="0.3">
      <c r="A64" s="108">
        <v>6396</v>
      </c>
      <c r="B64" s="108" t="s">
        <v>612</v>
      </c>
      <c r="C64" s="109" t="s">
        <v>237</v>
      </c>
      <c r="D64" s="110">
        <v>45371</v>
      </c>
      <c r="E64" s="111">
        <v>292351.76</v>
      </c>
      <c r="F64" s="111">
        <v>360.15</v>
      </c>
      <c r="G64" s="113">
        <f t="shared" si="1"/>
        <v>811.7499930584479</v>
      </c>
    </row>
    <row r="65" spans="1:7" x14ac:dyDescent="0.3">
      <c r="A65" s="108">
        <v>6361</v>
      </c>
      <c r="B65" s="108" t="s">
        <v>617</v>
      </c>
      <c r="C65" s="109" t="s">
        <v>187</v>
      </c>
      <c r="D65" s="110">
        <v>45370</v>
      </c>
      <c r="E65" s="111">
        <v>292230</v>
      </c>
      <c r="F65" s="111">
        <v>360</v>
      </c>
      <c r="G65" s="113">
        <f t="shared" si="1"/>
        <v>811.75</v>
      </c>
    </row>
    <row r="66" spans="1:7" x14ac:dyDescent="0.3">
      <c r="A66" s="108">
        <v>6388</v>
      </c>
      <c r="B66" s="108" t="s">
        <v>590</v>
      </c>
      <c r="C66" s="109" t="s">
        <v>228</v>
      </c>
      <c r="D66" s="110">
        <v>45369</v>
      </c>
      <c r="E66" s="111">
        <v>292230</v>
      </c>
      <c r="F66" s="111">
        <v>360</v>
      </c>
      <c r="G66" s="113">
        <f t="shared" ref="G66:G95" si="2">E66/F66</f>
        <v>811.75</v>
      </c>
    </row>
    <row r="67" spans="1:7" x14ac:dyDescent="0.3">
      <c r="A67" s="108">
        <v>6387</v>
      </c>
      <c r="B67" s="108" t="s">
        <v>596</v>
      </c>
      <c r="C67" s="109" t="s">
        <v>226</v>
      </c>
      <c r="D67" s="110">
        <v>45369</v>
      </c>
      <c r="E67" s="111">
        <v>323863.90000000002</v>
      </c>
      <c r="F67" s="111">
        <v>398.97</v>
      </c>
      <c r="G67" s="113">
        <f t="shared" si="2"/>
        <v>811.7500062661353</v>
      </c>
    </row>
    <row r="68" spans="1:7" x14ac:dyDescent="0.3">
      <c r="A68" s="108">
        <v>6402</v>
      </c>
      <c r="B68" s="108" t="s">
        <v>589</v>
      </c>
      <c r="C68" s="109" t="s">
        <v>84</v>
      </c>
      <c r="D68" s="110">
        <v>45369</v>
      </c>
      <c r="E68" s="111">
        <v>374208.63</v>
      </c>
      <c r="F68" s="111">
        <v>460.99</v>
      </c>
      <c r="G68" s="113">
        <f t="shared" si="2"/>
        <v>811.74999457688887</v>
      </c>
    </row>
    <row r="69" spans="1:7" x14ac:dyDescent="0.3">
      <c r="A69" s="108">
        <v>6390</v>
      </c>
      <c r="B69" s="108" t="s">
        <v>594</v>
      </c>
      <c r="C69" s="109" t="s">
        <v>233</v>
      </c>
      <c r="D69" s="110">
        <v>45366</v>
      </c>
      <c r="E69" s="111">
        <v>302287.58</v>
      </c>
      <c r="F69" s="111">
        <v>372.39</v>
      </c>
      <c r="G69" s="113">
        <f t="shared" si="2"/>
        <v>811.74999328660817</v>
      </c>
    </row>
    <row r="70" spans="1:7" x14ac:dyDescent="0.3">
      <c r="A70" s="108">
        <v>6372</v>
      </c>
      <c r="B70" s="108" t="s">
        <v>615</v>
      </c>
      <c r="C70" s="109" t="s">
        <v>201</v>
      </c>
      <c r="D70" s="110">
        <v>45366</v>
      </c>
      <c r="E70" s="111">
        <v>292230</v>
      </c>
      <c r="F70" s="111">
        <v>360</v>
      </c>
      <c r="G70" s="113">
        <f t="shared" si="2"/>
        <v>811.75</v>
      </c>
    </row>
    <row r="71" spans="1:7" x14ac:dyDescent="0.3">
      <c r="A71" s="108">
        <v>6383</v>
      </c>
      <c r="B71" s="108" t="s">
        <v>592</v>
      </c>
      <c r="C71" s="109" t="s">
        <v>222</v>
      </c>
      <c r="D71" s="110">
        <v>45366</v>
      </c>
      <c r="E71" s="111">
        <v>322004.99</v>
      </c>
      <c r="F71" s="111">
        <v>396.68</v>
      </c>
      <c r="G71" s="113">
        <f t="shared" si="2"/>
        <v>811.75</v>
      </c>
    </row>
    <row r="72" spans="1:7" x14ac:dyDescent="0.3">
      <c r="A72" s="108">
        <v>6378</v>
      </c>
      <c r="B72" s="108" t="s">
        <v>618</v>
      </c>
      <c r="C72" s="109" t="s">
        <v>213</v>
      </c>
      <c r="D72" s="110">
        <v>45366</v>
      </c>
      <c r="E72" s="111">
        <v>326610</v>
      </c>
      <c r="F72" s="111">
        <v>360</v>
      </c>
      <c r="G72" s="113">
        <f t="shared" si="2"/>
        <v>907.25</v>
      </c>
    </row>
    <row r="73" spans="1:7" x14ac:dyDescent="0.3">
      <c r="A73" s="108">
        <v>6382</v>
      </c>
      <c r="B73" s="108" t="s">
        <v>591</v>
      </c>
      <c r="C73" s="109" t="s">
        <v>220</v>
      </c>
      <c r="D73" s="110">
        <v>45364</v>
      </c>
      <c r="E73" s="111">
        <v>292230</v>
      </c>
      <c r="F73" s="111">
        <v>360</v>
      </c>
      <c r="G73" s="113">
        <f t="shared" si="2"/>
        <v>811.75</v>
      </c>
    </row>
    <row r="74" spans="1:7" x14ac:dyDescent="0.3">
      <c r="A74" s="108">
        <v>6403</v>
      </c>
      <c r="B74" s="108" t="s">
        <v>604</v>
      </c>
      <c r="C74" s="109" t="s">
        <v>246</v>
      </c>
      <c r="D74" s="110">
        <v>45364</v>
      </c>
      <c r="E74" s="111">
        <v>292230</v>
      </c>
      <c r="F74" s="111">
        <v>360</v>
      </c>
      <c r="G74" s="113">
        <f t="shared" si="2"/>
        <v>811.75</v>
      </c>
    </row>
    <row r="75" spans="1:7" x14ac:dyDescent="0.3">
      <c r="A75" s="108">
        <v>6352</v>
      </c>
      <c r="B75" s="108" t="s">
        <v>597</v>
      </c>
      <c r="C75" s="109" t="s">
        <v>170</v>
      </c>
      <c r="D75" s="110">
        <v>45364</v>
      </c>
      <c r="E75" s="111">
        <v>294713.95</v>
      </c>
      <c r="F75" s="111">
        <v>363.06</v>
      </c>
      <c r="G75" s="113">
        <f t="shared" si="2"/>
        <v>811.74998622817168</v>
      </c>
    </row>
    <row r="76" spans="1:7" x14ac:dyDescent="0.3">
      <c r="A76" s="108">
        <v>6353</v>
      </c>
      <c r="B76" s="108" t="s">
        <v>619</v>
      </c>
      <c r="C76" s="109" t="s">
        <v>170</v>
      </c>
      <c r="D76" s="110">
        <v>45364</v>
      </c>
      <c r="E76" s="111">
        <v>292903.75</v>
      </c>
      <c r="F76" s="111">
        <v>360.83</v>
      </c>
      <c r="G76" s="113">
        <f t="shared" si="2"/>
        <v>811.74999307152962</v>
      </c>
    </row>
    <row r="77" spans="1:7" x14ac:dyDescent="0.3">
      <c r="A77" s="108">
        <v>6380</v>
      </c>
      <c r="B77" s="108" t="s">
        <v>609</v>
      </c>
      <c r="C77" s="109" t="s">
        <v>216</v>
      </c>
      <c r="D77" s="110">
        <v>45363</v>
      </c>
      <c r="E77" s="111">
        <v>292230</v>
      </c>
      <c r="F77" s="111">
        <v>360</v>
      </c>
      <c r="G77" s="113">
        <f t="shared" si="2"/>
        <v>811.75</v>
      </c>
    </row>
    <row r="78" spans="1:7" x14ac:dyDescent="0.3">
      <c r="A78" s="108">
        <v>6369</v>
      </c>
      <c r="B78" s="108" t="s">
        <v>618</v>
      </c>
      <c r="C78" s="109" t="s">
        <v>195</v>
      </c>
      <c r="D78" s="110">
        <v>45362</v>
      </c>
      <c r="E78" s="111">
        <v>292230</v>
      </c>
      <c r="F78" s="111">
        <v>360</v>
      </c>
      <c r="G78" s="113">
        <f t="shared" si="2"/>
        <v>811.75</v>
      </c>
    </row>
    <row r="79" spans="1:7" x14ac:dyDescent="0.3">
      <c r="A79" s="108">
        <v>6377</v>
      </c>
      <c r="B79" s="108" t="s">
        <v>604</v>
      </c>
      <c r="C79" s="109" t="s">
        <v>211</v>
      </c>
      <c r="D79" s="110">
        <v>45358</v>
      </c>
      <c r="E79" s="111">
        <v>292230</v>
      </c>
      <c r="F79" s="111">
        <v>360</v>
      </c>
      <c r="G79" s="113">
        <f t="shared" si="2"/>
        <v>811.75</v>
      </c>
    </row>
    <row r="80" spans="1:7" x14ac:dyDescent="0.3">
      <c r="A80" s="108">
        <v>6354</v>
      </c>
      <c r="B80" s="108" t="s">
        <v>592</v>
      </c>
      <c r="C80" s="109" t="s">
        <v>172</v>
      </c>
      <c r="D80" s="110">
        <v>45358</v>
      </c>
      <c r="E80" s="111">
        <v>292230</v>
      </c>
      <c r="F80" s="111">
        <v>360</v>
      </c>
      <c r="G80" s="113">
        <f t="shared" si="2"/>
        <v>811.75</v>
      </c>
    </row>
    <row r="81" spans="1:7" x14ac:dyDescent="0.3">
      <c r="A81" s="108">
        <v>6355</v>
      </c>
      <c r="B81" s="108" t="s">
        <v>602</v>
      </c>
      <c r="C81" s="109" t="s">
        <v>174</v>
      </c>
      <c r="D81" s="110">
        <v>45358</v>
      </c>
      <c r="E81" s="111">
        <v>292230</v>
      </c>
      <c r="F81" s="111">
        <v>360</v>
      </c>
      <c r="G81" s="113">
        <f t="shared" si="2"/>
        <v>811.75</v>
      </c>
    </row>
    <row r="82" spans="1:7" x14ac:dyDescent="0.3">
      <c r="A82" s="108">
        <v>6371</v>
      </c>
      <c r="B82" s="108" t="s">
        <v>613</v>
      </c>
      <c r="C82" s="109" t="s">
        <v>199</v>
      </c>
      <c r="D82" s="110">
        <v>45357</v>
      </c>
      <c r="E82" s="111">
        <v>292230</v>
      </c>
      <c r="F82" s="111">
        <v>360</v>
      </c>
      <c r="G82" s="113">
        <f t="shared" si="2"/>
        <v>811.75</v>
      </c>
    </row>
    <row r="83" spans="1:7" x14ac:dyDescent="0.3">
      <c r="A83" s="108">
        <v>6370</v>
      </c>
      <c r="B83" s="108" t="s">
        <v>605</v>
      </c>
      <c r="C83" s="109" t="s">
        <v>197</v>
      </c>
      <c r="D83" s="110">
        <v>45356</v>
      </c>
      <c r="E83" s="111">
        <v>292230</v>
      </c>
      <c r="F83" s="111">
        <v>360</v>
      </c>
      <c r="G83" s="113">
        <f t="shared" si="2"/>
        <v>811.75</v>
      </c>
    </row>
    <row r="84" spans="1:7" x14ac:dyDescent="0.3">
      <c r="A84" s="108">
        <v>6368</v>
      </c>
      <c r="B84" s="108" t="s">
        <v>627</v>
      </c>
      <c r="C84" s="109" t="s">
        <v>193</v>
      </c>
      <c r="D84" s="110">
        <v>45356</v>
      </c>
      <c r="E84" s="111">
        <v>351471.52</v>
      </c>
      <c r="F84" s="111">
        <v>432.98</v>
      </c>
      <c r="G84" s="113">
        <f t="shared" si="2"/>
        <v>811.75001154787753</v>
      </c>
    </row>
    <row r="85" spans="1:7" x14ac:dyDescent="0.3">
      <c r="A85" s="108">
        <v>6373</v>
      </c>
      <c r="B85" s="108" t="s">
        <v>622</v>
      </c>
      <c r="C85" s="109" t="s">
        <v>203</v>
      </c>
      <c r="D85" s="110">
        <v>45356</v>
      </c>
      <c r="E85" s="111">
        <v>292230</v>
      </c>
      <c r="F85" s="111">
        <v>360</v>
      </c>
      <c r="G85" s="113">
        <f t="shared" si="2"/>
        <v>811.75</v>
      </c>
    </row>
    <row r="86" spans="1:7" x14ac:dyDescent="0.3">
      <c r="A86" s="108">
        <v>6366</v>
      </c>
      <c r="B86" s="108" t="s">
        <v>592</v>
      </c>
      <c r="C86" s="109" t="s">
        <v>189</v>
      </c>
      <c r="D86" s="110">
        <v>45355</v>
      </c>
      <c r="E86" s="111">
        <v>297051.8</v>
      </c>
      <c r="F86" s="111">
        <v>365.94</v>
      </c>
      <c r="G86" s="113">
        <f t="shared" si="2"/>
        <v>811.75001366344202</v>
      </c>
    </row>
    <row r="87" spans="1:7" x14ac:dyDescent="0.3">
      <c r="A87" s="108">
        <v>6375</v>
      </c>
      <c r="B87" s="108" t="s">
        <v>597</v>
      </c>
      <c r="C87" s="109" t="s">
        <v>207</v>
      </c>
      <c r="D87" s="110">
        <v>45355</v>
      </c>
      <c r="E87" s="111">
        <v>388787.66</v>
      </c>
      <c r="F87" s="111">
        <v>478.95</v>
      </c>
      <c r="G87" s="113">
        <f t="shared" si="2"/>
        <v>811.74999478024847</v>
      </c>
    </row>
    <row r="88" spans="1:7" x14ac:dyDescent="0.3">
      <c r="A88" s="108">
        <v>6376</v>
      </c>
      <c r="B88" s="108" t="s">
        <v>588</v>
      </c>
      <c r="C88" s="109" t="s">
        <v>209</v>
      </c>
      <c r="D88" s="110">
        <v>45355</v>
      </c>
      <c r="E88" s="111">
        <v>324805.53000000003</v>
      </c>
      <c r="F88" s="111">
        <v>400.13</v>
      </c>
      <c r="G88" s="113">
        <f t="shared" si="2"/>
        <v>811.75000624796951</v>
      </c>
    </row>
    <row r="89" spans="1:7" x14ac:dyDescent="0.3">
      <c r="A89" s="108">
        <v>6359</v>
      </c>
      <c r="B89" s="108" t="s">
        <v>591</v>
      </c>
      <c r="C89" s="109" t="s">
        <v>183</v>
      </c>
      <c r="D89" s="110">
        <v>45352</v>
      </c>
      <c r="E89" s="111">
        <v>292230</v>
      </c>
      <c r="F89" s="111">
        <v>360</v>
      </c>
      <c r="G89" s="113">
        <f t="shared" si="2"/>
        <v>811.75</v>
      </c>
    </row>
    <row r="90" spans="1:7" x14ac:dyDescent="0.3">
      <c r="A90" s="108">
        <v>6374</v>
      </c>
      <c r="B90" s="108" t="s">
        <v>617</v>
      </c>
      <c r="C90" s="109" t="s">
        <v>205</v>
      </c>
      <c r="D90" s="110">
        <v>45352</v>
      </c>
      <c r="E90" s="111">
        <v>292230</v>
      </c>
      <c r="F90" s="111">
        <v>360</v>
      </c>
      <c r="G90" s="113">
        <f t="shared" si="2"/>
        <v>811.75</v>
      </c>
    </row>
    <row r="91" spans="1:7" x14ac:dyDescent="0.3">
      <c r="A91" s="108">
        <v>6351</v>
      </c>
      <c r="B91" s="108" t="s">
        <v>600</v>
      </c>
      <c r="C91" s="109" t="s">
        <v>163</v>
      </c>
      <c r="D91" s="110">
        <v>45352</v>
      </c>
      <c r="E91" s="111">
        <v>292230</v>
      </c>
      <c r="F91" s="111">
        <v>360</v>
      </c>
      <c r="G91" s="113">
        <f t="shared" si="2"/>
        <v>811.75</v>
      </c>
    </row>
    <row r="92" spans="1:7" x14ac:dyDescent="0.3">
      <c r="A92" s="108">
        <v>6358</v>
      </c>
      <c r="B92" s="108" t="s">
        <v>582</v>
      </c>
      <c r="C92" s="109" t="s">
        <v>181</v>
      </c>
      <c r="D92" s="110">
        <v>45351</v>
      </c>
      <c r="E92" s="111">
        <v>298074.59999999998</v>
      </c>
      <c r="F92" s="111">
        <v>367.2</v>
      </c>
      <c r="G92" s="113">
        <f t="shared" si="2"/>
        <v>811.75</v>
      </c>
    </row>
    <row r="93" spans="1:7" x14ac:dyDescent="0.3">
      <c r="A93" s="108">
        <v>6367</v>
      </c>
      <c r="B93" s="108" t="s">
        <v>604</v>
      </c>
      <c r="C93" s="109" t="s">
        <v>191</v>
      </c>
      <c r="D93" s="110">
        <v>45351</v>
      </c>
      <c r="E93" s="111">
        <v>307977.95</v>
      </c>
      <c r="F93" s="111">
        <v>379.4</v>
      </c>
      <c r="G93" s="113">
        <f t="shared" si="2"/>
        <v>811.75000000000011</v>
      </c>
    </row>
    <row r="94" spans="1:7" x14ac:dyDescent="0.3">
      <c r="A94" s="108">
        <v>6356</v>
      </c>
      <c r="B94" s="108" t="s">
        <v>626</v>
      </c>
      <c r="C94" s="109" t="s">
        <v>176</v>
      </c>
      <c r="D94" s="110">
        <v>45350</v>
      </c>
      <c r="E94" s="111">
        <v>292230</v>
      </c>
      <c r="F94" s="111">
        <v>360</v>
      </c>
      <c r="G94" s="113">
        <f t="shared" si="2"/>
        <v>811.75</v>
      </c>
    </row>
    <row r="95" spans="1:7" x14ac:dyDescent="0.3">
      <c r="A95" s="108">
        <v>6357</v>
      </c>
      <c r="B95" s="108" t="s">
        <v>586</v>
      </c>
      <c r="C95" s="109" t="s">
        <v>178</v>
      </c>
      <c r="D95" s="110">
        <v>45350</v>
      </c>
      <c r="E95" s="111">
        <v>364102.34</v>
      </c>
      <c r="F95" s="111">
        <v>448.54</v>
      </c>
      <c r="G95" s="113">
        <f t="shared" si="2"/>
        <v>811.74998885272214</v>
      </c>
    </row>
  </sheetData>
  <conditionalFormatting sqref="A2:A17">
    <cfRule type="duplicateValues" dxfId="1" priority="2"/>
  </conditionalFormatting>
  <conditionalFormatting sqref="A18:A95">
    <cfRule type="duplicateValues" dxfId="0" priority="4"/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2AFDD-FB5C-4EFD-B71A-E17EF87EA31D}">
  <sheetPr>
    <tabColor rgb="FF002060"/>
  </sheetPr>
  <dimension ref="A1:BP89"/>
  <sheetViews>
    <sheetView topLeftCell="AA1" workbookViewId="0">
      <selection activeCell="AK1" sqref="AK1:AL1"/>
    </sheetView>
  </sheetViews>
  <sheetFormatPr defaultRowHeight="14.4" x14ac:dyDescent="0.3"/>
  <cols>
    <col min="1" max="1" width="16.6640625" bestFit="1" customWidth="1"/>
    <col min="2" max="2" width="22.5546875" bestFit="1" customWidth="1"/>
    <col min="3" max="3" width="12.44140625" bestFit="1" customWidth="1"/>
    <col min="4" max="4" width="21.44140625" bestFit="1" customWidth="1"/>
    <col min="5" max="5" width="5.88671875" bestFit="1" customWidth="1"/>
    <col min="6" max="6" width="8.44140625" bestFit="1" customWidth="1"/>
    <col min="7" max="7" width="14.33203125" bestFit="1" customWidth="1"/>
    <col min="8" max="8" width="14.5546875" bestFit="1" customWidth="1"/>
    <col min="9" max="9" width="19.44140625" bestFit="1" customWidth="1"/>
    <col min="10" max="10" width="46.88671875" bestFit="1" customWidth="1"/>
    <col min="11" max="11" width="15.6640625" bestFit="1" customWidth="1"/>
    <col min="12" max="12" width="18" bestFit="1" customWidth="1"/>
    <col min="13" max="13" width="7.44140625" bestFit="1" customWidth="1"/>
    <col min="14" max="14" width="22.5546875" bestFit="1" customWidth="1"/>
    <col min="15" max="15" width="23.109375" bestFit="1" customWidth="1"/>
    <col min="16" max="16" width="20.44140625" bestFit="1" customWidth="1"/>
    <col min="17" max="17" width="17.88671875" bestFit="1" customWidth="1"/>
    <col min="18" max="18" width="10.6640625" bestFit="1" customWidth="1"/>
    <col min="19" max="19" width="17.6640625" bestFit="1" customWidth="1"/>
    <col min="20" max="20" width="19.44140625" bestFit="1" customWidth="1"/>
    <col min="21" max="21" width="24.6640625" bestFit="1" customWidth="1"/>
    <col min="22" max="22" width="19.88671875" bestFit="1" customWidth="1"/>
    <col min="23" max="23" width="9.5546875" bestFit="1" customWidth="1"/>
    <col min="24" max="24" width="16.88671875" bestFit="1" customWidth="1"/>
    <col min="25" max="25" width="30.109375" bestFit="1" customWidth="1"/>
    <col min="26" max="26" width="22.109375" bestFit="1" customWidth="1"/>
    <col min="27" max="27" width="24" bestFit="1" customWidth="1"/>
    <col min="28" max="28" width="23" bestFit="1" customWidth="1"/>
    <col min="29" max="29" width="19.5546875" bestFit="1" customWidth="1"/>
    <col min="30" max="30" width="13.44140625" bestFit="1" customWidth="1"/>
    <col min="31" max="31" width="16.6640625" bestFit="1" customWidth="1"/>
    <col min="32" max="32" width="13.5546875" bestFit="1" customWidth="1"/>
    <col min="33" max="33" width="13.33203125" bestFit="1" customWidth="1"/>
    <col min="34" max="34" width="20" bestFit="1" customWidth="1"/>
    <col min="35" max="35" width="15.109375" bestFit="1" customWidth="1"/>
    <col min="36" max="36" width="18.5546875" bestFit="1" customWidth="1"/>
    <col min="37" max="37" width="20.6640625" bestFit="1" customWidth="1"/>
    <col min="38" max="38" width="14.33203125" bestFit="1" customWidth="1"/>
    <col min="39" max="39" width="16" bestFit="1" customWidth="1"/>
    <col min="40" max="40" width="19.88671875" bestFit="1" customWidth="1"/>
    <col min="41" max="41" width="19.33203125" bestFit="1" customWidth="1"/>
    <col min="42" max="42" width="28" bestFit="1" customWidth="1"/>
    <col min="43" max="43" width="23.88671875" bestFit="1" customWidth="1"/>
    <col min="44" max="44" width="6.5546875" bestFit="1" customWidth="1"/>
    <col min="45" max="45" width="13.44140625" bestFit="1" customWidth="1"/>
    <col min="46" max="46" width="20.6640625" bestFit="1" customWidth="1"/>
    <col min="47" max="47" width="19.44140625" bestFit="1" customWidth="1"/>
    <col min="48" max="48" width="15" bestFit="1" customWidth="1"/>
    <col min="49" max="49" width="18.44140625" bestFit="1" customWidth="1"/>
    <col min="50" max="50" width="14.88671875" bestFit="1" customWidth="1"/>
    <col min="51" max="51" width="21.44140625" style="101" bestFit="1" customWidth="1"/>
    <col min="52" max="52" width="14.88671875" style="101" bestFit="1" customWidth="1"/>
    <col min="53" max="53" width="13.6640625" style="101" bestFit="1" customWidth="1"/>
    <col min="54" max="54" width="13.109375" style="101" bestFit="1" customWidth="1"/>
    <col min="55" max="55" width="26.88671875" style="101" bestFit="1" customWidth="1"/>
    <col min="56" max="56" width="16.33203125" style="101" bestFit="1" customWidth="1"/>
    <col min="57" max="57" width="15.33203125" style="101" bestFit="1" customWidth="1"/>
    <col min="58" max="58" width="14.6640625" style="101" bestFit="1" customWidth="1"/>
    <col min="59" max="59" width="17.6640625" bestFit="1" customWidth="1"/>
    <col min="60" max="60" width="19.33203125" bestFit="1" customWidth="1"/>
    <col min="61" max="61" width="14" style="101" bestFit="1" customWidth="1"/>
    <col min="62" max="62" width="8.88671875" bestFit="1" customWidth="1"/>
    <col min="63" max="63" width="8.109375" bestFit="1" customWidth="1"/>
    <col min="64" max="64" width="14.6640625" bestFit="1" customWidth="1"/>
    <col min="65" max="65" width="25.88671875" bestFit="1" customWidth="1"/>
    <col min="66" max="66" width="6.33203125" bestFit="1" customWidth="1"/>
    <col min="67" max="67" width="8.109375" bestFit="1" customWidth="1"/>
    <col min="68" max="68" width="17" bestFit="1" customWidth="1"/>
  </cols>
  <sheetData>
    <row r="1" spans="1:68" x14ac:dyDescent="0.3">
      <c r="AK1" s="105">
        <f>SUM(AK3:AK89)</f>
        <v>418008.74000000005</v>
      </c>
      <c r="AL1" s="105">
        <f>SUM(AL3:AL89)</f>
        <v>99922.25</v>
      </c>
    </row>
    <row r="2" spans="1:68" x14ac:dyDescent="0.3">
      <c r="A2" s="97" t="s">
        <v>639</v>
      </c>
      <c r="B2" s="97" t="s">
        <v>640</v>
      </c>
      <c r="C2" s="97" t="s">
        <v>641</v>
      </c>
      <c r="D2" s="97" t="s">
        <v>131</v>
      </c>
      <c r="E2" s="97" t="s">
        <v>561</v>
      </c>
      <c r="F2" s="97" t="s">
        <v>562</v>
      </c>
      <c r="G2" s="97" t="s">
        <v>642</v>
      </c>
      <c r="H2" s="97" t="s">
        <v>643</v>
      </c>
      <c r="I2" s="97" t="s">
        <v>644</v>
      </c>
      <c r="J2" s="97" t="s">
        <v>575</v>
      </c>
      <c r="K2" s="97" t="s">
        <v>645</v>
      </c>
      <c r="L2" s="97" t="s">
        <v>129</v>
      </c>
      <c r="M2" s="97" t="s">
        <v>646</v>
      </c>
      <c r="N2" s="97" t="s">
        <v>647</v>
      </c>
      <c r="O2" s="97" t="s">
        <v>648</v>
      </c>
      <c r="P2" s="97" t="s">
        <v>649</v>
      </c>
      <c r="Q2" s="97" t="s">
        <v>650</v>
      </c>
      <c r="R2" s="97" t="s">
        <v>651</v>
      </c>
      <c r="S2" s="97" t="s">
        <v>652</v>
      </c>
      <c r="T2" s="97" t="s">
        <v>653</v>
      </c>
      <c r="U2" s="97" t="s">
        <v>654</v>
      </c>
      <c r="V2" s="97" t="s">
        <v>655</v>
      </c>
      <c r="W2" s="97" t="s">
        <v>656</v>
      </c>
      <c r="X2" s="97" t="s">
        <v>657</v>
      </c>
      <c r="Y2" s="97" t="s">
        <v>658</v>
      </c>
      <c r="Z2" s="97" t="s">
        <v>659</v>
      </c>
      <c r="AA2" s="97" t="s">
        <v>660</v>
      </c>
      <c r="AB2" s="97" t="s">
        <v>661</v>
      </c>
      <c r="AC2" s="97" t="s">
        <v>662</v>
      </c>
      <c r="AD2" s="97" t="s">
        <v>663</v>
      </c>
      <c r="AE2" s="97" t="s">
        <v>664</v>
      </c>
      <c r="AF2" s="97" t="s">
        <v>665</v>
      </c>
      <c r="AG2" s="97" t="s">
        <v>137</v>
      </c>
      <c r="AH2" s="97" t="s">
        <v>666</v>
      </c>
      <c r="AI2" s="97" t="s">
        <v>667</v>
      </c>
      <c r="AJ2" s="97" t="s">
        <v>668</v>
      </c>
      <c r="AK2" s="102" t="s">
        <v>362</v>
      </c>
      <c r="AL2" s="102" t="s">
        <v>363</v>
      </c>
      <c r="AM2" s="102" t="s">
        <v>669</v>
      </c>
      <c r="AN2" s="97" t="s">
        <v>670</v>
      </c>
      <c r="AO2" s="97" t="s">
        <v>671</v>
      </c>
      <c r="AP2" s="97" t="s">
        <v>672</v>
      </c>
      <c r="AQ2" s="97" t="s">
        <v>673</v>
      </c>
      <c r="AR2" s="97" t="s">
        <v>140</v>
      </c>
      <c r="AS2" s="97" t="s">
        <v>141</v>
      </c>
      <c r="AT2" s="97" t="s">
        <v>674</v>
      </c>
      <c r="AU2" s="97" t="s">
        <v>675</v>
      </c>
      <c r="AV2" s="97" t="s">
        <v>138</v>
      </c>
      <c r="AW2" s="97" t="s">
        <v>134</v>
      </c>
      <c r="AX2" s="97" t="s">
        <v>676</v>
      </c>
      <c r="AY2" s="100" t="s">
        <v>151</v>
      </c>
      <c r="AZ2" s="100" t="s">
        <v>152</v>
      </c>
      <c r="BA2" s="100" t="s">
        <v>153</v>
      </c>
      <c r="BB2" s="100" t="s">
        <v>154</v>
      </c>
      <c r="BC2" s="100" t="s">
        <v>677</v>
      </c>
      <c r="BD2" s="100" t="s">
        <v>156</v>
      </c>
      <c r="BE2" s="100" t="s">
        <v>157</v>
      </c>
      <c r="BF2" s="100" t="s">
        <v>158</v>
      </c>
      <c r="BG2" s="97" t="s">
        <v>678</v>
      </c>
      <c r="BH2" s="97" t="s">
        <v>679</v>
      </c>
      <c r="BI2" s="100" t="s">
        <v>92</v>
      </c>
      <c r="BJ2" s="97" t="s">
        <v>680</v>
      </c>
      <c r="BK2" s="97" t="s">
        <v>371</v>
      </c>
      <c r="BL2" s="97" t="s">
        <v>681</v>
      </c>
      <c r="BM2" s="97" t="s">
        <v>132</v>
      </c>
      <c r="BN2" s="97" t="s">
        <v>682</v>
      </c>
      <c r="BO2" s="97" t="s">
        <v>683</v>
      </c>
      <c r="BP2" s="97" t="s">
        <v>684</v>
      </c>
    </row>
    <row r="3" spans="1:68" x14ac:dyDescent="0.3">
      <c r="A3" s="97">
        <v>2411853</v>
      </c>
      <c r="B3" s="97"/>
      <c r="C3" s="97"/>
      <c r="D3" s="97" t="s">
        <v>165</v>
      </c>
      <c r="E3" s="97" t="s">
        <v>581</v>
      </c>
      <c r="F3" s="97" t="s">
        <v>582</v>
      </c>
      <c r="G3" s="97">
        <v>135613</v>
      </c>
      <c r="H3" s="97">
        <v>6358</v>
      </c>
      <c r="I3" s="97" t="s">
        <v>685</v>
      </c>
      <c r="J3" s="97" t="s">
        <v>181</v>
      </c>
      <c r="K3" s="97" t="s">
        <v>60</v>
      </c>
      <c r="L3" s="97" t="s">
        <v>182</v>
      </c>
      <c r="M3" s="97">
        <v>14</v>
      </c>
      <c r="N3" s="97"/>
      <c r="O3" s="97" t="s">
        <v>686</v>
      </c>
      <c r="P3" s="97"/>
      <c r="Q3" s="97"/>
      <c r="R3" s="98">
        <v>45323</v>
      </c>
      <c r="S3" s="97" t="s">
        <v>687</v>
      </c>
      <c r="T3" s="97">
        <v>2</v>
      </c>
      <c r="U3" s="97" t="s">
        <v>686</v>
      </c>
      <c r="V3" s="98">
        <v>45717</v>
      </c>
      <c r="W3" s="99">
        <v>2</v>
      </c>
      <c r="X3" s="99">
        <v>1</v>
      </c>
      <c r="Y3" s="97"/>
      <c r="Z3" s="99">
        <v>0</v>
      </c>
      <c r="AA3" s="97"/>
      <c r="AB3" s="97"/>
      <c r="AC3" s="97"/>
      <c r="AD3" s="97"/>
      <c r="AE3" s="97"/>
      <c r="AF3" s="97"/>
      <c r="AG3" s="100">
        <v>7757.1</v>
      </c>
      <c r="AH3" s="100">
        <v>7757.1</v>
      </c>
      <c r="AI3" s="100">
        <v>0</v>
      </c>
      <c r="AJ3" s="100">
        <v>387.77</v>
      </c>
      <c r="AK3" s="100">
        <v>8144.87</v>
      </c>
      <c r="AL3" s="100"/>
      <c r="AM3" s="100">
        <v>8144.87</v>
      </c>
      <c r="AN3" s="97"/>
      <c r="AO3" s="97"/>
      <c r="AP3" s="97"/>
      <c r="AQ3" s="97"/>
      <c r="AR3" s="99">
        <v>0</v>
      </c>
      <c r="AS3" s="99">
        <v>0</v>
      </c>
      <c r="AT3" s="97"/>
      <c r="AU3" s="100">
        <v>8144.87</v>
      </c>
      <c r="AV3" s="100">
        <v>8144.87</v>
      </c>
      <c r="AW3" s="98">
        <v>45727</v>
      </c>
      <c r="AX3" s="98">
        <v>45728</v>
      </c>
      <c r="AY3" s="100">
        <v>8144.87</v>
      </c>
      <c r="AZ3" s="100">
        <v>0</v>
      </c>
      <c r="BA3" s="100">
        <v>0</v>
      </c>
      <c r="BB3" s="100">
        <v>0</v>
      </c>
      <c r="BC3" s="100">
        <v>0</v>
      </c>
      <c r="BD3" s="100">
        <v>0</v>
      </c>
      <c r="BE3" s="100">
        <v>0</v>
      </c>
      <c r="BF3" s="100">
        <v>0</v>
      </c>
      <c r="BG3" s="97"/>
      <c r="BH3" s="98">
        <v>45726</v>
      </c>
      <c r="BI3" s="100">
        <v>0</v>
      </c>
      <c r="BJ3" s="97" t="s">
        <v>688</v>
      </c>
      <c r="BK3" s="97" t="s">
        <v>689</v>
      </c>
      <c r="BL3" s="97" t="s">
        <v>690</v>
      </c>
      <c r="BM3" s="97" t="s">
        <v>166</v>
      </c>
      <c r="BN3" s="97" t="s">
        <v>60</v>
      </c>
      <c r="BO3" s="97" t="s">
        <v>691</v>
      </c>
      <c r="BP3" s="97" t="s">
        <v>692</v>
      </c>
    </row>
    <row r="4" spans="1:68" x14ac:dyDescent="0.3">
      <c r="A4" s="97">
        <v>2415687</v>
      </c>
      <c r="B4" s="97"/>
      <c r="C4" s="97"/>
      <c r="D4" s="97" t="s">
        <v>165</v>
      </c>
      <c r="E4" s="97" t="s">
        <v>585</v>
      </c>
      <c r="F4" s="97" t="s">
        <v>693</v>
      </c>
      <c r="G4" s="97">
        <v>135614</v>
      </c>
      <c r="H4" s="97">
        <v>6407</v>
      </c>
      <c r="I4" s="97" t="s">
        <v>694</v>
      </c>
      <c r="J4" s="97" t="s">
        <v>250</v>
      </c>
      <c r="K4" s="97" t="s">
        <v>60</v>
      </c>
      <c r="L4" s="97" t="s">
        <v>251</v>
      </c>
      <c r="M4" s="97">
        <v>13</v>
      </c>
      <c r="N4" s="97"/>
      <c r="O4" s="97" t="s">
        <v>686</v>
      </c>
      <c r="P4" s="97"/>
      <c r="Q4" s="97"/>
      <c r="R4" s="98">
        <v>45352</v>
      </c>
      <c r="S4" s="97" t="s">
        <v>687</v>
      </c>
      <c r="T4" s="97">
        <v>2</v>
      </c>
      <c r="U4" s="97" t="s">
        <v>686</v>
      </c>
      <c r="V4" s="98">
        <v>45717</v>
      </c>
      <c r="W4" s="99">
        <v>2</v>
      </c>
      <c r="X4" s="99">
        <v>1</v>
      </c>
      <c r="Y4" s="97"/>
      <c r="Z4" s="99">
        <v>0</v>
      </c>
      <c r="AA4" s="97"/>
      <c r="AB4" s="97"/>
      <c r="AC4" s="97"/>
      <c r="AD4" s="97"/>
      <c r="AE4" s="97"/>
      <c r="AF4" s="97"/>
      <c r="AG4" s="100">
        <v>7605</v>
      </c>
      <c r="AH4" s="100">
        <v>7605</v>
      </c>
      <c r="AI4" s="100">
        <v>0</v>
      </c>
      <c r="AJ4" s="100">
        <v>346.79</v>
      </c>
      <c r="AK4" s="100">
        <v>7951.79</v>
      </c>
      <c r="AL4" s="100"/>
      <c r="AM4" s="100">
        <v>7951.79</v>
      </c>
      <c r="AN4" s="97"/>
      <c r="AO4" s="97"/>
      <c r="AP4" s="97"/>
      <c r="AQ4" s="97"/>
      <c r="AR4" s="99">
        <v>0</v>
      </c>
      <c r="AS4" s="99">
        <v>0</v>
      </c>
      <c r="AT4" s="97"/>
      <c r="AU4" s="100">
        <v>7951.79</v>
      </c>
      <c r="AV4" s="100">
        <v>7951.79</v>
      </c>
      <c r="AW4" s="98">
        <v>45726</v>
      </c>
      <c r="AX4" s="98">
        <v>45727</v>
      </c>
      <c r="AY4" s="100">
        <v>7951.79</v>
      </c>
      <c r="AZ4" s="100">
        <v>0</v>
      </c>
      <c r="BA4" s="100">
        <v>0</v>
      </c>
      <c r="BB4" s="100">
        <v>0</v>
      </c>
      <c r="BC4" s="100">
        <v>0</v>
      </c>
      <c r="BD4" s="100">
        <v>0</v>
      </c>
      <c r="BE4" s="100">
        <v>0</v>
      </c>
      <c r="BF4" s="100">
        <v>0</v>
      </c>
      <c r="BG4" s="97"/>
      <c r="BH4" s="98">
        <v>45737</v>
      </c>
      <c r="BI4" s="100">
        <v>0</v>
      </c>
      <c r="BJ4" s="97" t="s">
        <v>688</v>
      </c>
      <c r="BK4" s="97" t="s">
        <v>689</v>
      </c>
      <c r="BL4" s="97" t="s">
        <v>690</v>
      </c>
      <c r="BM4" s="97" t="s">
        <v>166</v>
      </c>
      <c r="BN4" s="97" t="s">
        <v>60</v>
      </c>
      <c r="BO4" s="97" t="s">
        <v>691</v>
      </c>
      <c r="BP4" s="97" t="s">
        <v>692</v>
      </c>
    </row>
    <row r="5" spans="1:68" x14ac:dyDescent="0.3">
      <c r="A5" s="97">
        <v>2414681</v>
      </c>
      <c r="B5" s="97"/>
      <c r="C5" s="97"/>
      <c r="D5" s="97" t="s">
        <v>165</v>
      </c>
      <c r="E5" s="97" t="s">
        <v>568</v>
      </c>
      <c r="F5" s="97" t="s">
        <v>588</v>
      </c>
      <c r="G5" s="97">
        <v>135615</v>
      </c>
      <c r="H5" s="97">
        <v>6398</v>
      </c>
      <c r="I5" s="97" t="s">
        <v>695</v>
      </c>
      <c r="J5" s="97" t="s">
        <v>241</v>
      </c>
      <c r="K5" s="97" t="s">
        <v>60</v>
      </c>
      <c r="L5" s="97" t="s">
        <v>242</v>
      </c>
      <c r="M5" s="97">
        <v>13</v>
      </c>
      <c r="N5" s="97" t="s">
        <v>696</v>
      </c>
      <c r="O5" s="97" t="s">
        <v>686</v>
      </c>
      <c r="P5" s="97"/>
      <c r="Q5" s="97"/>
      <c r="R5" s="98">
        <v>45352</v>
      </c>
      <c r="S5" s="97" t="s">
        <v>687</v>
      </c>
      <c r="T5" s="97">
        <v>2</v>
      </c>
      <c r="U5" s="97" t="s">
        <v>686</v>
      </c>
      <c r="V5" s="98">
        <v>45717</v>
      </c>
      <c r="W5" s="99">
        <v>2</v>
      </c>
      <c r="X5" s="99">
        <v>1</v>
      </c>
      <c r="Y5" s="97"/>
      <c r="Z5" s="99">
        <v>10.029999999999999</v>
      </c>
      <c r="AA5" s="97"/>
      <c r="AB5" s="97"/>
      <c r="AC5" s="97"/>
      <c r="AD5" s="97"/>
      <c r="AE5" s="97"/>
      <c r="AF5" s="97"/>
      <c r="AG5" s="100">
        <v>3373.45</v>
      </c>
      <c r="AH5" s="100">
        <v>982.8</v>
      </c>
      <c r="AI5" s="100">
        <v>2390.65</v>
      </c>
      <c r="AJ5" s="100">
        <v>153.81</v>
      </c>
      <c r="AK5" s="100">
        <v>1027.5999999999999</v>
      </c>
      <c r="AL5" s="100">
        <v>2499.66</v>
      </c>
      <c r="AM5" s="100">
        <v>3527.26</v>
      </c>
      <c r="AN5" s="97"/>
      <c r="AO5" s="97"/>
      <c r="AP5" s="97"/>
      <c r="AQ5" s="97"/>
      <c r="AR5" s="99">
        <v>70.540000000000006</v>
      </c>
      <c r="AS5" s="99">
        <v>9.41</v>
      </c>
      <c r="AT5" s="97"/>
      <c r="AU5" s="100">
        <v>3607.21</v>
      </c>
      <c r="AV5" s="100">
        <v>3607.21</v>
      </c>
      <c r="AW5" s="98">
        <v>45735</v>
      </c>
      <c r="AX5" s="98">
        <v>45736</v>
      </c>
      <c r="AY5" s="100">
        <v>1027.5999999999999</v>
      </c>
      <c r="AZ5" s="100">
        <v>2499.66</v>
      </c>
      <c r="BA5" s="100">
        <v>0</v>
      </c>
      <c r="BB5" s="100">
        <v>0</v>
      </c>
      <c r="BC5" s="100">
        <v>0</v>
      </c>
      <c r="BD5" s="100">
        <v>0</v>
      </c>
      <c r="BE5" s="100">
        <v>70.540000000000006</v>
      </c>
      <c r="BF5" s="100">
        <v>9.41</v>
      </c>
      <c r="BG5" s="97"/>
      <c r="BH5" s="98">
        <v>45726</v>
      </c>
      <c r="BI5" s="100">
        <v>0</v>
      </c>
      <c r="BJ5" s="97" t="s">
        <v>688</v>
      </c>
      <c r="BK5" s="97" t="s">
        <v>689</v>
      </c>
      <c r="BL5" s="97" t="s">
        <v>690</v>
      </c>
      <c r="BM5" s="97" t="s">
        <v>166</v>
      </c>
      <c r="BN5" s="97" t="s">
        <v>60</v>
      </c>
      <c r="BO5" s="97" t="s">
        <v>691</v>
      </c>
      <c r="BP5" s="97" t="s">
        <v>692</v>
      </c>
    </row>
    <row r="6" spans="1:68" x14ac:dyDescent="0.3">
      <c r="A6" s="97">
        <v>2414844</v>
      </c>
      <c r="B6" s="97"/>
      <c r="C6" s="97"/>
      <c r="D6" s="97" t="s">
        <v>165</v>
      </c>
      <c r="E6" s="97" t="s">
        <v>565</v>
      </c>
      <c r="F6" s="97" t="s">
        <v>589</v>
      </c>
      <c r="G6" s="97">
        <v>135616</v>
      </c>
      <c r="H6" s="97">
        <v>6399</v>
      </c>
      <c r="I6" s="97" t="s">
        <v>697</v>
      </c>
      <c r="J6" s="97" t="s">
        <v>241</v>
      </c>
      <c r="K6" s="97" t="s">
        <v>60</v>
      </c>
      <c r="L6" s="97" t="s">
        <v>242</v>
      </c>
      <c r="M6" s="97">
        <v>13</v>
      </c>
      <c r="N6" s="97" t="s">
        <v>696</v>
      </c>
      <c r="O6" s="97" t="s">
        <v>686</v>
      </c>
      <c r="P6" s="97"/>
      <c r="Q6" s="97"/>
      <c r="R6" s="98">
        <v>45352</v>
      </c>
      <c r="S6" s="97" t="s">
        <v>687</v>
      </c>
      <c r="T6" s="97">
        <v>2</v>
      </c>
      <c r="U6" s="97" t="s">
        <v>686</v>
      </c>
      <c r="V6" s="98">
        <v>45717</v>
      </c>
      <c r="W6" s="99">
        <v>2</v>
      </c>
      <c r="X6" s="99">
        <v>1</v>
      </c>
      <c r="Y6" s="97"/>
      <c r="Z6" s="99">
        <v>10.029999999999999</v>
      </c>
      <c r="AA6" s="97"/>
      <c r="AB6" s="97"/>
      <c r="AC6" s="97"/>
      <c r="AD6" s="97"/>
      <c r="AE6" s="97"/>
      <c r="AF6" s="97"/>
      <c r="AG6" s="100">
        <v>3541.92</v>
      </c>
      <c r="AH6" s="100">
        <v>1031.8800000000001</v>
      </c>
      <c r="AI6" s="100">
        <v>2510.04</v>
      </c>
      <c r="AJ6" s="100">
        <v>161.52000000000001</v>
      </c>
      <c r="AK6" s="100">
        <v>1078.95</v>
      </c>
      <c r="AL6" s="100">
        <v>2624.49</v>
      </c>
      <c r="AM6" s="100">
        <v>3703.44</v>
      </c>
      <c r="AN6" s="97"/>
      <c r="AO6" s="97"/>
      <c r="AP6" s="97"/>
      <c r="AQ6" s="97"/>
      <c r="AR6" s="99">
        <v>74.06</v>
      </c>
      <c r="AS6" s="99">
        <v>9.8800000000000008</v>
      </c>
      <c r="AT6" s="97"/>
      <c r="AU6" s="100">
        <v>3787.38</v>
      </c>
      <c r="AV6" s="100">
        <v>3787.38</v>
      </c>
      <c r="AW6" s="98">
        <v>45735</v>
      </c>
      <c r="AX6" s="98">
        <v>45736</v>
      </c>
      <c r="AY6" s="100">
        <v>1078.95</v>
      </c>
      <c r="AZ6" s="100">
        <v>2624.49</v>
      </c>
      <c r="BA6" s="100">
        <v>0</v>
      </c>
      <c r="BB6" s="100">
        <v>0</v>
      </c>
      <c r="BC6" s="100">
        <v>0</v>
      </c>
      <c r="BD6" s="100">
        <v>0</v>
      </c>
      <c r="BE6" s="100">
        <v>74.06</v>
      </c>
      <c r="BF6" s="100">
        <v>9.8800000000000008</v>
      </c>
      <c r="BG6" s="97"/>
      <c r="BH6" s="98">
        <v>45726</v>
      </c>
      <c r="BI6" s="100">
        <v>0</v>
      </c>
      <c r="BJ6" s="97" t="s">
        <v>688</v>
      </c>
      <c r="BK6" s="97" t="s">
        <v>689</v>
      </c>
      <c r="BL6" s="97" t="s">
        <v>690</v>
      </c>
      <c r="BM6" s="97" t="s">
        <v>166</v>
      </c>
      <c r="BN6" s="97" t="s">
        <v>60</v>
      </c>
      <c r="BO6" s="97" t="s">
        <v>691</v>
      </c>
      <c r="BP6" s="97" t="s">
        <v>692</v>
      </c>
    </row>
    <row r="7" spans="1:68" x14ac:dyDescent="0.3">
      <c r="A7" s="97">
        <v>2415007</v>
      </c>
      <c r="B7" s="97"/>
      <c r="C7" s="97"/>
      <c r="D7" s="97" t="s">
        <v>165</v>
      </c>
      <c r="E7" s="97" t="s">
        <v>565</v>
      </c>
      <c r="F7" s="97" t="s">
        <v>582</v>
      </c>
      <c r="G7" s="97">
        <v>135617</v>
      </c>
      <c r="H7" s="97">
        <v>6400</v>
      </c>
      <c r="I7" s="97" t="s">
        <v>698</v>
      </c>
      <c r="J7" s="97" t="s">
        <v>241</v>
      </c>
      <c r="K7" s="97" t="s">
        <v>60</v>
      </c>
      <c r="L7" s="97" t="s">
        <v>242</v>
      </c>
      <c r="M7" s="97">
        <v>13</v>
      </c>
      <c r="N7" s="97" t="s">
        <v>696</v>
      </c>
      <c r="O7" s="97" t="s">
        <v>686</v>
      </c>
      <c r="P7" s="97"/>
      <c r="Q7" s="97"/>
      <c r="R7" s="98">
        <v>45352</v>
      </c>
      <c r="S7" s="97" t="s">
        <v>687</v>
      </c>
      <c r="T7" s="97">
        <v>2</v>
      </c>
      <c r="U7" s="97" t="s">
        <v>686</v>
      </c>
      <c r="V7" s="98">
        <v>45717</v>
      </c>
      <c r="W7" s="99">
        <v>2</v>
      </c>
      <c r="X7" s="99">
        <v>1</v>
      </c>
      <c r="Y7" s="97"/>
      <c r="Z7" s="99">
        <v>10.029999999999999</v>
      </c>
      <c r="AA7" s="97"/>
      <c r="AB7" s="97"/>
      <c r="AC7" s="97"/>
      <c r="AD7" s="97"/>
      <c r="AE7" s="97"/>
      <c r="AF7" s="97"/>
      <c r="AG7" s="100">
        <v>3320.39</v>
      </c>
      <c r="AH7" s="100">
        <v>967.34</v>
      </c>
      <c r="AI7" s="100">
        <v>2353.0500000000002</v>
      </c>
      <c r="AJ7" s="100">
        <v>151.41</v>
      </c>
      <c r="AK7" s="100">
        <v>1011.46</v>
      </c>
      <c r="AL7" s="100">
        <v>2460.34</v>
      </c>
      <c r="AM7" s="100">
        <v>3471.8</v>
      </c>
      <c r="AN7" s="97"/>
      <c r="AO7" s="97"/>
      <c r="AP7" s="97"/>
      <c r="AQ7" s="97"/>
      <c r="AR7" s="99">
        <v>69.430000000000007</v>
      </c>
      <c r="AS7" s="99">
        <v>9.26</v>
      </c>
      <c r="AT7" s="97"/>
      <c r="AU7" s="100">
        <v>3550.49</v>
      </c>
      <c r="AV7" s="100">
        <v>3550.49</v>
      </c>
      <c r="AW7" s="98">
        <v>45735</v>
      </c>
      <c r="AX7" s="98">
        <v>45736</v>
      </c>
      <c r="AY7" s="100">
        <v>1011.46</v>
      </c>
      <c r="AZ7" s="100">
        <v>2460.34</v>
      </c>
      <c r="BA7" s="100">
        <v>0</v>
      </c>
      <c r="BB7" s="100">
        <v>0</v>
      </c>
      <c r="BC7" s="100">
        <v>0</v>
      </c>
      <c r="BD7" s="100">
        <v>0</v>
      </c>
      <c r="BE7" s="100">
        <v>69.430000000000007</v>
      </c>
      <c r="BF7" s="100">
        <v>9.26</v>
      </c>
      <c r="BG7" s="97"/>
      <c r="BH7" s="98">
        <v>45726</v>
      </c>
      <c r="BI7" s="100">
        <v>0</v>
      </c>
      <c r="BJ7" s="97" t="s">
        <v>688</v>
      </c>
      <c r="BK7" s="97" t="s">
        <v>689</v>
      </c>
      <c r="BL7" s="97" t="s">
        <v>690</v>
      </c>
      <c r="BM7" s="97" t="s">
        <v>166</v>
      </c>
      <c r="BN7" s="97" t="s">
        <v>60</v>
      </c>
      <c r="BO7" s="97" t="s">
        <v>691</v>
      </c>
      <c r="BP7" s="97" t="s">
        <v>692</v>
      </c>
    </row>
    <row r="8" spans="1:68" x14ac:dyDescent="0.3">
      <c r="A8" s="97">
        <v>2413845</v>
      </c>
      <c r="B8" s="97"/>
      <c r="C8" s="97"/>
      <c r="D8" s="97" t="s">
        <v>165</v>
      </c>
      <c r="E8" s="97" t="s">
        <v>568</v>
      </c>
      <c r="F8" s="97" t="s">
        <v>590</v>
      </c>
      <c r="G8" s="97">
        <v>135618</v>
      </c>
      <c r="H8" s="97">
        <v>6388</v>
      </c>
      <c r="I8" s="97" t="s">
        <v>699</v>
      </c>
      <c r="J8" s="97" t="s">
        <v>228</v>
      </c>
      <c r="K8" s="97" t="s">
        <v>60</v>
      </c>
      <c r="L8" s="97" t="s">
        <v>229</v>
      </c>
      <c r="M8" s="97">
        <v>14</v>
      </c>
      <c r="N8" s="97"/>
      <c r="O8" s="97" t="s">
        <v>686</v>
      </c>
      <c r="P8" s="97"/>
      <c r="Q8" s="97"/>
      <c r="R8" s="98">
        <v>45352</v>
      </c>
      <c r="S8" s="97" t="s">
        <v>687</v>
      </c>
      <c r="T8" s="97">
        <v>2</v>
      </c>
      <c r="U8" s="97" t="s">
        <v>686</v>
      </c>
      <c r="V8" s="98">
        <v>45717</v>
      </c>
      <c r="W8" s="99">
        <v>2</v>
      </c>
      <c r="X8" s="99">
        <v>1</v>
      </c>
      <c r="Y8" s="97"/>
      <c r="Z8" s="99">
        <v>0</v>
      </c>
      <c r="AA8" s="97"/>
      <c r="AB8" s="97"/>
      <c r="AC8" s="97"/>
      <c r="AD8" s="97"/>
      <c r="AE8" s="97"/>
      <c r="AF8" s="97"/>
      <c r="AG8" s="100">
        <v>7605</v>
      </c>
      <c r="AH8" s="100">
        <v>7605</v>
      </c>
      <c r="AI8" s="100">
        <v>0</v>
      </c>
      <c r="AJ8" s="100">
        <v>346.77</v>
      </c>
      <c r="AK8" s="100">
        <v>7951.77</v>
      </c>
      <c r="AL8" s="100">
        <v>0</v>
      </c>
      <c r="AM8" s="100">
        <v>7951.77</v>
      </c>
      <c r="AN8" s="97"/>
      <c r="AO8" s="97"/>
      <c r="AP8" s="97"/>
      <c r="AQ8" s="97"/>
      <c r="AR8" s="99">
        <v>159.04</v>
      </c>
      <c r="AS8" s="99">
        <v>26.51</v>
      </c>
      <c r="AT8" s="97"/>
      <c r="AU8" s="100">
        <v>8137.32</v>
      </c>
      <c r="AV8" s="100"/>
      <c r="AW8" s="97"/>
      <c r="AX8" s="97"/>
      <c r="AY8" s="100"/>
      <c r="AZ8" s="100"/>
      <c r="BA8" s="100"/>
      <c r="BB8" s="100"/>
      <c r="BC8" s="100">
        <v>0</v>
      </c>
      <c r="BD8" s="100"/>
      <c r="BE8" s="100"/>
      <c r="BF8" s="100"/>
      <c r="BG8" s="97"/>
      <c r="BH8" s="98">
        <v>45737</v>
      </c>
      <c r="BI8" s="100">
        <v>8137.32</v>
      </c>
      <c r="BJ8" s="97" t="s">
        <v>700</v>
      </c>
      <c r="BK8" s="97" t="s">
        <v>689</v>
      </c>
      <c r="BL8" s="97" t="s">
        <v>690</v>
      </c>
      <c r="BM8" s="97" t="s">
        <v>166</v>
      </c>
      <c r="BN8" s="97" t="s">
        <v>60</v>
      </c>
      <c r="BO8" s="97" t="s">
        <v>691</v>
      </c>
      <c r="BP8" s="97" t="s">
        <v>692</v>
      </c>
    </row>
    <row r="9" spans="1:68" x14ac:dyDescent="0.3">
      <c r="A9" s="97">
        <v>2413443</v>
      </c>
      <c r="B9" s="97"/>
      <c r="C9" s="97"/>
      <c r="D9" s="97" t="s">
        <v>165</v>
      </c>
      <c r="E9" s="97" t="s">
        <v>585</v>
      </c>
      <c r="F9" s="97" t="s">
        <v>701</v>
      </c>
      <c r="G9" s="97">
        <v>135619</v>
      </c>
      <c r="H9" s="97">
        <v>6382</v>
      </c>
      <c r="I9" s="97" t="s">
        <v>702</v>
      </c>
      <c r="J9" s="97" t="s">
        <v>220</v>
      </c>
      <c r="K9" s="97" t="s">
        <v>60</v>
      </c>
      <c r="L9" s="97" t="s">
        <v>221</v>
      </c>
      <c r="M9" s="97">
        <v>13</v>
      </c>
      <c r="N9" s="97" t="s">
        <v>696</v>
      </c>
      <c r="O9" s="97" t="s">
        <v>686</v>
      </c>
      <c r="P9" s="97"/>
      <c r="Q9" s="97"/>
      <c r="R9" s="98">
        <v>45352</v>
      </c>
      <c r="S9" s="97" t="s">
        <v>687</v>
      </c>
      <c r="T9" s="97">
        <v>2</v>
      </c>
      <c r="U9" s="97" t="s">
        <v>686</v>
      </c>
      <c r="V9" s="98">
        <v>45717</v>
      </c>
      <c r="W9" s="99">
        <v>2</v>
      </c>
      <c r="X9" s="99">
        <v>1</v>
      </c>
      <c r="Y9" s="97"/>
      <c r="Z9" s="99">
        <v>10.029999999999999</v>
      </c>
      <c r="AA9" s="97"/>
      <c r="AB9" s="97"/>
      <c r="AC9" s="97"/>
      <c r="AD9" s="97"/>
      <c r="AE9" s="97"/>
      <c r="AF9" s="97"/>
      <c r="AG9" s="100">
        <v>3986.12</v>
      </c>
      <c r="AH9" s="100">
        <v>1911.53</v>
      </c>
      <c r="AI9" s="100">
        <v>2074.59</v>
      </c>
      <c r="AJ9" s="100">
        <v>181.77</v>
      </c>
      <c r="AK9" s="100">
        <v>1998.7</v>
      </c>
      <c r="AL9" s="100">
        <v>2169.19</v>
      </c>
      <c r="AM9" s="100">
        <v>4167.8900000000003</v>
      </c>
      <c r="AN9" s="97"/>
      <c r="AO9" s="97"/>
      <c r="AP9" s="97"/>
      <c r="AQ9" s="97"/>
      <c r="AR9" s="99">
        <v>0</v>
      </c>
      <c r="AS9" s="99">
        <v>0</v>
      </c>
      <c r="AT9" s="97"/>
      <c r="AU9" s="100">
        <v>4167.8900000000003</v>
      </c>
      <c r="AV9" s="100">
        <v>4167.8900000000003</v>
      </c>
      <c r="AW9" s="98">
        <v>45735</v>
      </c>
      <c r="AX9" s="98">
        <v>45736</v>
      </c>
      <c r="AY9" s="100">
        <v>1998.7</v>
      </c>
      <c r="AZ9" s="100">
        <v>2169.19</v>
      </c>
      <c r="BA9" s="100">
        <v>0</v>
      </c>
      <c r="BB9" s="100">
        <v>0</v>
      </c>
      <c r="BC9" s="100">
        <v>0</v>
      </c>
      <c r="BD9" s="100">
        <v>0</v>
      </c>
      <c r="BE9" s="100">
        <v>0</v>
      </c>
      <c r="BF9" s="100">
        <v>0</v>
      </c>
      <c r="BG9" s="97"/>
      <c r="BH9" s="98">
        <v>45737</v>
      </c>
      <c r="BI9" s="100">
        <v>0</v>
      </c>
      <c r="BJ9" s="97" t="s">
        <v>688</v>
      </c>
      <c r="BK9" s="97" t="s">
        <v>689</v>
      </c>
      <c r="BL9" s="97" t="s">
        <v>690</v>
      </c>
      <c r="BM9" s="97" t="s">
        <v>166</v>
      </c>
      <c r="BN9" s="97" t="s">
        <v>60</v>
      </c>
      <c r="BO9" s="97" t="s">
        <v>691</v>
      </c>
      <c r="BP9" s="97" t="s">
        <v>692</v>
      </c>
    </row>
    <row r="10" spans="1:68" x14ac:dyDescent="0.3">
      <c r="A10" s="97">
        <v>2412000</v>
      </c>
      <c r="B10" s="97"/>
      <c r="C10" s="97"/>
      <c r="D10" s="97" t="s">
        <v>165</v>
      </c>
      <c r="E10" s="97" t="s">
        <v>564</v>
      </c>
      <c r="F10" s="97" t="s">
        <v>703</v>
      </c>
      <c r="G10" s="97">
        <v>135620</v>
      </c>
      <c r="H10" s="97">
        <v>6366</v>
      </c>
      <c r="I10" s="97" t="s">
        <v>704</v>
      </c>
      <c r="J10" s="97" t="s">
        <v>189</v>
      </c>
      <c r="K10" s="97" t="s">
        <v>60</v>
      </c>
      <c r="L10" s="97" t="s">
        <v>190</v>
      </c>
      <c r="M10" s="97">
        <v>13</v>
      </c>
      <c r="N10" s="97"/>
      <c r="O10" s="97" t="s">
        <v>686</v>
      </c>
      <c r="P10" s="97"/>
      <c r="Q10" s="97"/>
      <c r="R10" s="98">
        <v>45352</v>
      </c>
      <c r="S10" s="97" t="s">
        <v>687</v>
      </c>
      <c r="T10" s="97">
        <v>2</v>
      </c>
      <c r="U10" s="97" t="s">
        <v>686</v>
      </c>
      <c r="V10" s="98">
        <v>45717</v>
      </c>
      <c r="W10" s="99">
        <v>2</v>
      </c>
      <c r="X10" s="99">
        <v>1</v>
      </c>
      <c r="Y10" s="97"/>
      <c r="Z10" s="99">
        <v>0</v>
      </c>
      <c r="AA10" s="97"/>
      <c r="AB10" s="97"/>
      <c r="AC10" s="97"/>
      <c r="AD10" s="97"/>
      <c r="AE10" s="97"/>
      <c r="AF10" s="97"/>
      <c r="AG10" s="100">
        <v>7730.48</v>
      </c>
      <c r="AH10" s="100">
        <v>7730.48</v>
      </c>
      <c r="AI10" s="100">
        <v>0</v>
      </c>
      <c r="AJ10" s="100">
        <v>352.5</v>
      </c>
      <c r="AK10" s="100">
        <v>8082.98</v>
      </c>
      <c r="AL10" s="100"/>
      <c r="AM10" s="100">
        <v>8082.98</v>
      </c>
      <c r="AN10" s="97"/>
      <c r="AO10" s="97"/>
      <c r="AP10" s="97"/>
      <c r="AQ10" s="97"/>
      <c r="AR10" s="99">
        <v>0</v>
      </c>
      <c r="AS10" s="99">
        <v>0</v>
      </c>
      <c r="AT10" s="97"/>
      <c r="AU10" s="100">
        <v>8082.98</v>
      </c>
      <c r="AV10" s="100">
        <v>8082.98</v>
      </c>
      <c r="AW10" s="98">
        <v>45744</v>
      </c>
      <c r="AX10" s="98">
        <v>45747</v>
      </c>
      <c r="AY10" s="100">
        <v>8082.98</v>
      </c>
      <c r="AZ10" s="100">
        <v>0</v>
      </c>
      <c r="BA10" s="100">
        <v>0</v>
      </c>
      <c r="BB10" s="100">
        <v>0</v>
      </c>
      <c r="BC10" s="100">
        <v>0</v>
      </c>
      <c r="BD10" s="100">
        <v>0</v>
      </c>
      <c r="BE10" s="100">
        <v>0</v>
      </c>
      <c r="BF10" s="100">
        <v>0</v>
      </c>
      <c r="BG10" s="97"/>
      <c r="BH10" s="98">
        <v>45737</v>
      </c>
      <c r="BI10" s="100">
        <v>0</v>
      </c>
      <c r="BJ10" s="97" t="s">
        <v>688</v>
      </c>
      <c r="BK10" s="97" t="s">
        <v>689</v>
      </c>
      <c r="BL10" s="97" t="s">
        <v>690</v>
      </c>
      <c r="BM10" s="97" t="s">
        <v>166</v>
      </c>
      <c r="BN10" s="97" t="s">
        <v>60</v>
      </c>
      <c r="BO10" s="97" t="s">
        <v>691</v>
      </c>
      <c r="BP10" s="97" t="s">
        <v>692</v>
      </c>
    </row>
    <row r="11" spans="1:68" x14ac:dyDescent="0.3">
      <c r="A11" s="97">
        <v>2468567</v>
      </c>
      <c r="B11" s="97"/>
      <c r="C11" s="97"/>
      <c r="D11" s="97" t="s">
        <v>165</v>
      </c>
      <c r="E11" s="97" t="s">
        <v>564</v>
      </c>
      <c r="F11" s="97" t="s">
        <v>599</v>
      </c>
      <c r="G11" s="97">
        <v>135924</v>
      </c>
      <c r="H11" s="97">
        <v>6498</v>
      </c>
      <c r="I11" s="97" t="s">
        <v>705</v>
      </c>
      <c r="J11" s="97" t="s">
        <v>85</v>
      </c>
      <c r="K11" s="97" t="s">
        <v>60</v>
      </c>
      <c r="L11" s="97" t="s">
        <v>317</v>
      </c>
      <c r="M11" s="97">
        <v>2</v>
      </c>
      <c r="N11" s="97" t="s">
        <v>696</v>
      </c>
      <c r="O11" s="97" t="s">
        <v>706</v>
      </c>
      <c r="P11" s="97"/>
      <c r="Q11" s="97"/>
      <c r="R11" s="98">
        <v>45689</v>
      </c>
      <c r="S11" s="97" t="s">
        <v>687</v>
      </c>
      <c r="T11" s="97">
        <v>2</v>
      </c>
      <c r="U11" s="97" t="s">
        <v>686</v>
      </c>
      <c r="V11" s="98">
        <v>45747</v>
      </c>
      <c r="W11" s="99">
        <v>2</v>
      </c>
      <c r="X11" s="99">
        <v>1</v>
      </c>
      <c r="Y11" s="97"/>
      <c r="Z11" s="99">
        <v>10.033899999999999</v>
      </c>
      <c r="AA11" s="97"/>
      <c r="AB11" s="97"/>
      <c r="AC11" s="97"/>
      <c r="AD11" s="97"/>
      <c r="AE11" s="97"/>
      <c r="AF11" s="97"/>
      <c r="AG11" s="100">
        <v>4068.57</v>
      </c>
      <c r="AH11" s="100">
        <v>3972.47</v>
      </c>
      <c r="AI11" s="100">
        <v>96.1</v>
      </c>
      <c r="AJ11" s="100">
        <v>6.51</v>
      </c>
      <c r="AK11" s="100">
        <v>4075.08</v>
      </c>
      <c r="AL11" s="100"/>
      <c r="AM11" s="100">
        <v>4075.08</v>
      </c>
      <c r="AN11" s="97"/>
      <c r="AO11" s="97"/>
      <c r="AP11" s="97"/>
      <c r="AQ11" s="97"/>
      <c r="AR11" s="99">
        <v>0</v>
      </c>
      <c r="AS11" s="99">
        <v>0</v>
      </c>
      <c r="AT11" s="97"/>
      <c r="AU11" s="100">
        <v>4075.08</v>
      </c>
      <c r="AV11" s="100">
        <v>4075.08</v>
      </c>
      <c r="AW11" s="98">
        <v>45735</v>
      </c>
      <c r="AX11" s="98">
        <v>45744</v>
      </c>
      <c r="AY11" s="100">
        <v>4075.08</v>
      </c>
      <c r="AZ11" s="100">
        <v>0</v>
      </c>
      <c r="BA11" s="100">
        <v>0</v>
      </c>
      <c r="BB11" s="100">
        <v>0</v>
      </c>
      <c r="BC11" s="100">
        <v>0</v>
      </c>
      <c r="BD11" s="100">
        <v>0</v>
      </c>
      <c r="BE11" s="100">
        <v>0</v>
      </c>
      <c r="BF11" s="100">
        <v>0</v>
      </c>
      <c r="BG11" s="97"/>
      <c r="BH11" s="98">
        <v>45737</v>
      </c>
      <c r="BI11" s="100">
        <v>0</v>
      </c>
      <c r="BJ11" s="97" t="s">
        <v>688</v>
      </c>
      <c r="BK11" s="97" t="s">
        <v>689</v>
      </c>
      <c r="BL11" s="97" t="s">
        <v>690</v>
      </c>
      <c r="BM11" s="97" t="s">
        <v>166</v>
      </c>
      <c r="BN11" s="97" t="s">
        <v>60</v>
      </c>
      <c r="BO11" s="97" t="s">
        <v>691</v>
      </c>
      <c r="BP11" s="97" t="s">
        <v>692</v>
      </c>
    </row>
    <row r="12" spans="1:68" x14ac:dyDescent="0.3">
      <c r="A12" s="97">
        <v>2417856</v>
      </c>
      <c r="B12" s="97"/>
      <c r="C12" s="97"/>
      <c r="D12" s="97" t="s">
        <v>165</v>
      </c>
      <c r="E12" s="97" t="s">
        <v>581</v>
      </c>
      <c r="F12" s="97" t="s">
        <v>707</v>
      </c>
      <c r="G12" s="97">
        <v>135621</v>
      </c>
      <c r="H12" s="97">
        <v>6441</v>
      </c>
      <c r="I12" s="97" t="s">
        <v>708</v>
      </c>
      <c r="J12" s="97" t="s">
        <v>283</v>
      </c>
      <c r="K12" s="97" t="s">
        <v>60</v>
      </c>
      <c r="L12" s="97" t="s">
        <v>284</v>
      </c>
      <c r="M12" s="97">
        <v>9</v>
      </c>
      <c r="N12" s="97" t="s">
        <v>696</v>
      </c>
      <c r="O12" s="97" t="s">
        <v>686</v>
      </c>
      <c r="P12" s="97"/>
      <c r="Q12" s="97"/>
      <c r="R12" s="98">
        <v>45474</v>
      </c>
      <c r="S12" s="97" t="s">
        <v>687</v>
      </c>
      <c r="T12" s="97">
        <v>2</v>
      </c>
      <c r="U12" s="97" t="s">
        <v>686</v>
      </c>
      <c r="V12" s="98">
        <v>45717</v>
      </c>
      <c r="W12" s="99">
        <v>2</v>
      </c>
      <c r="X12" s="99">
        <v>1</v>
      </c>
      <c r="Y12" s="97"/>
      <c r="Z12" s="99">
        <v>10.029999999999999</v>
      </c>
      <c r="AA12" s="97"/>
      <c r="AB12" s="97"/>
      <c r="AC12" s="97"/>
      <c r="AD12" s="97"/>
      <c r="AE12" s="97"/>
      <c r="AF12" s="97"/>
      <c r="AG12" s="100">
        <v>2470.7800000000002</v>
      </c>
      <c r="AH12" s="100">
        <v>696.55</v>
      </c>
      <c r="AI12" s="100">
        <v>1774.23</v>
      </c>
      <c r="AJ12" s="100">
        <v>65.95</v>
      </c>
      <c r="AK12" s="100">
        <v>715.14</v>
      </c>
      <c r="AL12" s="100">
        <v>1821.59</v>
      </c>
      <c r="AM12" s="100">
        <v>2536.73</v>
      </c>
      <c r="AN12" s="97"/>
      <c r="AO12" s="97"/>
      <c r="AP12" s="97"/>
      <c r="AQ12" s="97"/>
      <c r="AR12" s="99">
        <v>50.73</v>
      </c>
      <c r="AS12" s="99">
        <v>5.07</v>
      </c>
      <c r="AT12" s="97"/>
      <c r="AU12" s="100">
        <v>2592.5300000000002</v>
      </c>
      <c r="AV12" s="100">
        <v>2592.5300000000002</v>
      </c>
      <c r="AW12" s="98">
        <v>45744</v>
      </c>
      <c r="AX12" s="98">
        <v>45747</v>
      </c>
      <c r="AY12" s="100">
        <v>715.14</v>
      </c>
      <c r="AZ12" s="100">
        <v>1821.59</v>
      </c>
      <c r="BA12" s="100">
        <v>0</v>
      </c>
      <c r="BB12" s="100">
        <v>0</v>
      </c>
      <c r="BC12" s="100">
        <v>0</v>
      </c>
      <c r="BD12" s="100">
        <v>0</v>
      </c>
      <c r="BE12" s="100">
        <v>50.73</v>
      </c>
      <c r="BF12" s="100">
        <v>5.07</v>
      </c>
      <c r="BG12" s="97"/>
      <c r="BH12" s="98">
        <v>45737</v>
      </c>
      <c r="BI12" s="100">
        <v>0</v>
      </c>
      <c r="BJ12" s="97" t="s">
        <v>688</v>
      </c>
      <c r="BK12" s="97" t="s">
        <v>689</v>
      </c>
      <c r="BL12" s="97" t="s">
        <v>690</v>
      </c>
      <c r="BM12" s="97" t="s">
        <v>166</v>
      </c>
      <c r="BN12" s="97" t="s">
        <v>60</v>
      </c>
      <c r="BO12" s="97" t="s">
        <v>691</v>
      </c>
      <c r="BP12" s="97" t="s">
        <v>692</v>
      </c>
    </row>
    <row r="13" spans="1:68" x14ac:dyDescent="0.3">
      <c r="A13" s="97">
        <v>2413643</v>
      </c>
      <c r="B13" s="97"/>
      <c r="C13" s="97"/>
      <c r="D13" s="97" t="s">
        <v>165</v>
      </c>
      <c r="E13" s="97" t="s">
        <v>585</v>
      </c>
      <c r="F13" s="97" t="s">
        <v>582</v>
      </c>
      <c r="G13" s="97">
        <v>135622</v>
      </c>
      <c r="H13" s="97">
        <v>6385</v>
      </c>
      <c r="I13" s="97" t="s">
        <v>709</v>
      </c>
      <c r="J13" s="97" t="s">
        <v>224</v>
      </c>
      <c r="K13" s="97" t="s">
        <v>60</v>
      </c>
      <c r="L13" s="97" t="s">
        <v>225</v>
      </c>
      <c r="M13" s="97">
        <v>13</v>
      </c>
      <c r="N13" s="97"/>
      <c r="O13" s="97" t="s">
        <v>686</v>
      </c>
      <c r="P13" s="97"/>
      <c r="Q13" s="97"/>
      <c r="R13" s="98">
        <v>45352</v>
      </c>
      <c r="S13" s="97" t="s">
        <v>687</v>
      </c>
      <c r="T13" s="97">
        <v>2</v>
      </c>
      <c r="U13" s="97" t="s">
        <v>686</v>
      </c>
      <c r="V13" s="98">
        <v>45717</v>
      </c>
      <c r="W13" s="99">
        <v>2</v>
      </c>
      <c r="X13" s="99">
        <v>1</v>
      </c>
      <c r="Y13" s="97"/>
      <c r="Z13" s="99">
        <v>0</v>
      </c>
      <c r="AA13" s="97"/>
      <c r="AB13" s="97"/>
      <c r="AC13" s="97"/>
      <c r="AD13" s="97"/>
      <c r="AE13" s="97"/>
      <c r="AF13" s="97"/>
      <c r="AG13" s="100">
        <v>7605</v>
      </c>
      <c r="AH13" s="100">
        <v>7605</v>
      </c>
      <c r="AI13" s="100">
        <v>0</v>
      </c>
      <c r="AJ13" s="100">
        <v>346.79</v>
      </c>
      <c r="AK13" s="100">
        <v>7951.79</v>
      </c>
      <c r="AL13" s="100"/>
      <c r="AM13" s="100">
        <v>7951.79</v>
      </c>
      <c r="AN13" s="97"/>
      <c r="AO13" s="97"/>
      <c r="AP13" s="97"/>
      <c r="AQ13" s="97"/>
      <c r="AR13" s="99">
        <v>0</v>
      </c>
      <c r="AS13" s="99">
        <v>0</v>
      </c>
      <c r="AT13" s="97"/>
      <c r="AU13" s="100">
        <v>7951.79</v>
      </c>
      <c r="AV13" s="100">
        <v>7951.79</v>
      </c>
      <c r="AW13" s="98">
        <v>45736</v>
      </c>
      <c r="AX13" s="98">
        <v>45737</v>
      </c>
      <c r="AY13" s="100">
        <v>7951.79</v>
      </c>
      <c r="AZ13" s="100">
        <v>0</v>
      </c>
      <c r="BA13" s="100">
        <v>0</v>
      </c>
      <c r="BB13" s="100">
        <v>0</v>
      </c>
      <c r="BC13" s="100">
        <v>0</v>
      </c>
      <c r="BD13" s="100">
        <v>0</v>
      </c>
      <c r="BE13" s="100">
        <v>0</v>
      </c>
      <c r="BF13" s="100">
        <v>0</v>
      </c>
      <c r="BG13" s="97"/>
      <c r="BH13" s="98">
        <v>45737</v>
      </c>
      <c r="BI13" s="100">
        <v>0</v>
      </c>
      <c r="BJ13" s="97" t="s">
        <v>688</v>
      </c>
      <c r="BK13" s="97" t="s">
        <v>689</v>
      </c>
      <c r="BL13" s="97" t="s">
        <v>690</v>
      </c>
      <c r="BM13" s="97" t="s">
        <v>166</v>
      </c>
      <c r="BN13" s="97" t="s">
        <v>60</v>
      </c>
      <c r="BO13" s="97" t="s">
        <v>691</v>
      </c>
      <c r="BP13" s="97" t="s">
        <v>692</v>
      </c>
    </row>
    <row r="14" spans="1:68" x14ac:dyDescent="0.3">
      <c r="A14" s="97">
        <v>2414047</v>
      </c>
      <c r="B14" s="97"/>
      <c r="C14" s="97"/>
      <c r="D14" s="97" t="s">
        <v>165</v>
      </c>
      <c r="E14" s="97" t="s">
        <v>568</v>
      </c>
      <c r="F14" s="97" t="s">
        <v>594</v>
      </c>
      <c r="G14" s="97">
        <v>135623</v>
      </c>
      <c r="H14" s="97">
        <v>6390</v>
      </c>
      <c r="I14" s="97" t="s">
        <v>710</v>
      </c>
      <c r="J14" s="97" t="s">
        <v>233</v>
      </c>
      <c r="K14" s="97" t="s">
        <v>60</v>
      </c>
      <c r="L14" s="97" t="s">
        <v>234</v>
      </c>
      <c r="M14" s="97">
        <v>13</v>
      </c>
      <c r="N14" s="97"/>
      <c r="O14" s="97" t="s">
        <v>686</v>
      </c>
      <c r="P14" s="97"/>
      <c r="Q14" s="97"/>
      <c r="R14" s="98">
        <v>45352</v>
      </c>
      <c r="S14" s="97" t="s">
        <v>687</v>
      </c>
      <c r="T14" s="97">
        <v>2</v>
      </c>
      <c r="U14" s="97" t="s">
        <v>686</v>
      </c>
      <c r="V14" s="98">
        <v>45717</v>
      </c>
      <c r="W14" s="99">
        <v>2</v>
      </c>
      <c r="X14" s="99">
        <v>1</v>
      </c>
      <c r="Y14" s="97"/>
      <c r="Z14" s="99">
        <v>0</v>
      </c>
      <c r="AA14" s="97"/>
      <c r="AB14" s="97"/>
      <c r="AC14" s="97"/>
      <c r="AD14" s="97"/>
      <c r="AE14" s="97"/>
      <c r="AF14" s="97"/>
      <c r="AG14" s="100">
        <v>7866.74</v>
      </c>
      <c r="AH14" s="100">
        <v>7866.74</v>
      </c>
      <c r="AI14" s="100">
        <v>0</v>
      </c>
      <c r="AJ14" s="100">
        <v>358.71</v>
      </c>
      <c r="AK14" s="100">
        <v>8225.4500000000007</v>
      </c>
      <c r="AL14" s="100"/>
      <c r="AM14" s="100">
        <v>8225.4500000000007</v>
      </c>
      <c r="AN14" s="97"/>
      <c r="AO14" s="97"/>
      <c r="AP14" s="97"/>
      <c r="AQ14" s="97"/>
      <c r="AR14" s="99">
        <v>0</v>
      </c>
      <c r="AS14" s="99">
        <v>0</v>
      </c>
      <c r="AT14" s="97"/>
      <c r="AU14" s="100">
        <v>8225.4500000000007</v>
      </c>
      <c r="AV14" s="100">
        <v>8225.4500000000007</v>
      </c>
      <c r="AW14" s="98">
        <v>45727</v>
      </c>
      <c r="AX14" s="98">
        <v>45728</v>
      </c>
      <c r="AY14" s="100">
        <v>8225.4500000000007</v>
      </c>
      <c r="AZ14" s="100">
        <v>0</v>
      </c>
      <c r="BA14" s="100">
        <v>0</v>
      </c>
      <c r="BB14" s="100">
        <v>0</v>
      </c>
      <c r="BC14" s="100">
        <v>0</v>
      </c>
      <c r="BD14" s="100">
        <v>0</v>
      </c>
      <c r="BE14" s="100">
        <v>0</v>
      </c>
      <c r="BF14" s="100">
        <v>0</v>
      </c>
      <c r="BG14" s="97"/>
      <c r="BH14" s="98">
        <v>45726</v>
      </c>
      <c r="BI14" s="100">
        <v>0</v>
      </c>
      <c r="BJ14" s="97" t="s">
        <v>688</v>
      </c>
      <c r="BK14" s="97" t="s">
        <v>689</v>
      </c>
      <c r="BL14" s="97" t="s">
        <v>690</v>
      </c>
      <c r="BM14" s="97" t="s">
        <v>166</v>
      </c>
      <c r="BN14" s="97" t="s">
        <v>60</v>
      </c>
      <c r="BO14" s="97" t="s">
        <v>691</v>
      </c>
      <c r="BP14" s="97" t="s">
        <v>692</v>
      </c>
    </row>
    <row r="15" spans="1:68" x14ac:dyDescent="0.3">
      <c r="A15" s="97">
        <v>2413680</v>
      </c>
      <c r="B15" s="97"/>
      <c r="C15" s="97"/>
      <c r="D15" s="97" t="s">
        <v>165</v>
      </c>
      <c r="E15" s="97" t="s">
        <v>595</v>
      </c>
      <c r="F15" s="97" t="s">
        <v>596</v>
      </c>
      <c r="G15" s="97">
        <v>135624</v>
      </c>
      <c r="H15" s="97">
        <v>6387</v>
      </c>
      <c r="I15" s="97" t="s">
        <v>711</v>
      </c>
      <c r="J15" s="97" t="s">
        <v>226</v>
      </c>
      <c r="K15" s="97" t="s">
        <v>60</v>
      </c>
      <c r="L15" s="97" t="s">
        <v>227</v>
      </c>
      <c r="M15" s="97">
        <v>13</v>
      </c>
      <c r="N15" s="97" t="s">
        <v>696</v>
      </c>
      <c r="O15" s="97" t="s">
        <v>686</v>
      </c>
      <c r="P15" s="97"/>
      <c r="Q15" s="97"/>
      <c r="R15" s="98">
        <v>45352</v>
      </c>
      <c r="S15" s="97" t="s">
        <v>687</v>
      </c>
      <c r="T15" s="97">
        <v>2</v>
      </c>
      <c r="U15" s="97" t="s">
        <v>686</v>
      </c>
      <c r="V15" s="98">
        <v>45717</v>
      </c>
      <c r="W15" s="99">
        <v>2</v>
      </c>
      <c r="X15" s="99">
        <v>1</v>
      </c>
      <c r="Y15" s="97"/>
      <c r="Z15" s="99">
        <v>10.029999999999999</v>
      </c>
      <c r="AA15" s="97"/>
      <c r="AB15" s="97"/>
      <c r="AC15" s="97"/>
      <c r="AD15" s="97"/>
      <c r="AE15" s="97"/>
      <c r="AF15" s="97"/>
      <c r="AG15" s="100">
        <v>3277.85</v>
      </c>
      <c r="AH15" s="100">
        <v>932.73</v>
      </c>
      <c r="AI15" s="100">
        <v>2345.12</v>
      </c>
      <c r="AJ15" s="100">
        <v>149.44999999999999</v>
      </c>
      <c r="AK15" s="100">
        <v>975.25</v>
      </c>
      <c r="AL15" s="100">
        <v>2452.0500000000002</v>
      </c>
      <c r="AM15" s="100">
        <v>3427.3</v>
      </c>
      <c r="AN15" s="97"/>
      <c r="AO15" s="97"/>
      <c r="AP15" s="97"/>
      <c r="AQ15" s="97"/>
      <c r="AR15" s="99">
        <v>0</v>
      </c>
      <c r="AS15" s="99">
        <v>0</v>
      </c>
      <c r="AT15" s="97"/>
      <c r="AU15" s="100">
        <v>3427.3</v>
      </c>
      <c r="AV15" s="100">
        <v>3427.3</v>
      </c>
      <c r="AW15" s="98">
        <v>45727</v>
      </c>
      <c r="AX15" s="98">
        <v>45728</v>
      </c>
      <c r="AY15" s="100">
        <v>975.25</v>
      </c>
      <c r="AZ15" s="100">
        <v>2452.0500000000002</v>
      </c>
      <c r="BA15" s="100">
        <v>0</v>
      </c>
      <c r="BB15" s="100">
        <v>0</v>
      </c>
      <c r="BC15" s="100">
        <v>0</v>
      </c>
      <c r="BD15" s="100">
        <v>0</v>
      </c>
      <c r="BE15" s="100">
        <v>0</v>
      </c>
      <c r="BF15" s="100">
        <v>0</v>
      </c>
      <c r="BG15" s="97"/>
      <c r="BH15" s="98">
        <v>45726</v>
      </c>
      <c r="BI15" s="100">
        <v>0</v>
      </c>
      <c r="BJ15" s="97" t="s">
        <v>688</v>
      </c>
      <c r="BK15" s="97" t="s">
        <v>689</v>
      </c>
      <c r="BL15" s="97" t="s">
        <v>690</v>
      </c>
      <c r="BM15" s="97" t="s">
        <v>166</v>
      </c>
      <c r="BN15" s="97" t="s">
        <v>60</v>
      </c>
      <c r="BO15" s="97" t="s">
        <v>691</v>
      </c>
      <c r="BP15" s="97" t="s">
        <v>692</v>
      </c>
    </row>
    <row r="16" spans="1:68" x14ac:dyDescent="0.3">
      <c r="A16" s="97">
        <v>2417693</v>
      </c>
      <c r="B16" s="97"/>
      <c r="C16" s="97"/>
      <c r="D16" s="97" t="s">
        <v>165</v>
      </c>
      <c r="E16" s="97" t="s">
        <v>585</v>
      </c>
      <c r="F16" s="97" t="s">
        <v>597</v>
      </c>
      <c r="G16" s="97">
        <v>135625</v>
      </c>
      <c r="H16" s="97">
        <v>6440</v>
      </c>
      <c r="I16" s="97" t="s">
        <v>712</v>
      </c>
      <c r="J16" s="97" t="s">
        <v>281</v>
      </c>
      <c r="K16" s="97" t="s">
        <v>60</v>
      </c>
      <c r="L16" s="97" t="s">
        <v>282</v>
      </c>
      <c r="M16" s="97">
        <v>10</v>
      </c>
      <c r="N16" s="97" t="s">
        <v>696</v>
      </c>
      <c r="O16" s="97" t="s">
        <v>686</v>
      </c>
      <c r="P16" s="97"/>
      <c r="Q16" s="97"/>
      <c r="R16" s="98">
        <v>45444</v>
      </c>
      <c r="S16" s="97" t="s">
        <v>687</v>
      </c>
      <c r="T16" s="97">
        <v>2</v>
      </c>
      <c r="U16" s="97" t="s">
        <v>686</v>
      </c>
      <c r="V16" s="98">
        <v>45717</v>
      </c>
      <c r="W16" s="99">
        <v>2</v>
      </c>
      <c r="X16" s="99">
        <v>1</v>
      </c>
      <c r="Y16" s="97"/>
      <c r="Z16" s="99">
        <v>10.029999999999999</v>
      </c>
      <c r="AA16" s="97"/>
      <c r="AB16" s="97"/>
      <c r="AC16" s="97"/>
      <c r="AD16" s="97"/>
      <c r="AE16" s="97"/>
      <c r="AF16" s="97"/>
      <c r="AG16" s="100">
        <v>3305.65</v>
      </c>
      <c r="AH16" s="100">
        <v>917.38</v>
      </c>
      <c r="AI16" s="100">
        <v>2388.27</v>
      </c>
      <c r="AJ16" s="100">
        <v>103.86</v>
      </c>
      <c r="AK16" s="100">
        <v>946.21</v>
      </c>
      <c r="AL16" s="100">
        <v>2463.3000000000002</v>
      </c>
      <c r="AM16" s="100">
        <v>3409.51</v>
      </c>
      <c r="AN16" s="97"/>
      <c r="AO16" s="97"/>
      <c r="AP16" s="97"/>
      <c r="AQ16" s="97"/>
      <c r="AR16" s="99">
        <v>0</v>
      </c>
      <c r="AS16" s="99">
        <v>0</v>
      </c>
      <c r="AT16" s="97"/>
      <c r="AU16" s="100">
        <v>3409.51</v>
      </c>
      <c r="AV16" s="100">
        <v>3409.51</v>
      </c>
      <c r="AW16" s="98">
        <v>45723</v>
      </c>
      <c r="AX16" s="98">
        <v>45726</v>
      </c>
      <c r="AY16" s="100">
        <v>946.21</v>
      </c>
      <c r="AZ16" s="100">
        <v>2463.3000000000002</v>
      </c>
      <c r="BA16" s="100">
        <v>0</v>
      </c>
      <c r="BB16" s="100">
        <v>0</v>
      </c>
      <c r="BC16" s="100">
        <v>0</v>
      </c>
      <c r="BD16" s="100">
        <v>0</v>
      </c>
      <c r="BE16" s="100">
        <v>0</v>
      </c>
      <c r="BF16" s="100">
        <v>0</v>
      </c>
      <c r="BG16" s="97"/>
      <c r="BH16" s="98">
        <v>45726</v>
      </c>
      <c r="BI16" s="100">
        <v>0</v>
      </c>
      <c r="BJ16" s="97" t="s">
        <v>688</v>
      </c>
      <c r="BK16" s="97" t="s">
        <v>689</v>
      </c>
      <c r="BL16" s="97" t="s">
        <v>690</v>
      </c>
      <c r="BM16" s="97" t="s">
        <v>166</v>
      </c>
      <c r="BN16" s="97" t="s">
        <v>60</v>
      </c>
      <c r="BO16" s="97" t="s">
        <v>691</v>
      </c>
      <c r="BP16" s="97" t="s">
        <v>692</v>
      </c>
    </row>
    <row r="17" spans="1:68" x14ac:dyDescent="0.3">
      <c r="A17" s="97">
        <v>2415170</v>
      </c>
      <c r="B17" s="97"/>
      <c r="C17" s="97"/>
      <c r="D17" s="97" t="s">
        <v>165</v>
      </c>
      <c r="E17" s="97" t="s">
        <v>598</v>
      </c>
      <c r="F17" s="97" t="s">
        <v>599</v>
      </c>
      <c r="G17" s="97">
        <v>135626</v>
      </c>
      <c r="H17" s="97">
        <v>6401</v>
      </c>
      <c r="I17" s="97" t="s">
        <v>713</v>
      </c>
      <c r="J17" s="97" t="s">
        <v>243</v>
      </c>
      <c r="K17" s="97" t="s">
        <v>60</v>
      </c>
      <c r="L17" s="97" t="s">
        <v>244</v>
      </c>
      <c r="M17" s="97">
        <v>13</v>
      </c>
      <c r="N17" s="97" t="s">
        <v>696</v>
      </c>
      <c r="O17" s="97" t="s">
        <v>686</v>
      </c>
      <c r="P17" s="97"/>
      <c r="Q17" s="97"/>
      <c r="R17" s="98">
        <v>45352</v>
      </c>
      <c r="S17" s="97" t="s">
        <v>687</v>
      </c>
      <c r="T17" s="97">
        <v>2</v>
      </c>
      <c r="U17" s="97" t="s">
        <v>686</v>
      </c>
      <c r="V17" s="98">
        <v>45717</v>
      </c>
      <c r="W17" s="99">
        <v>2</v>
      </c>
      <c r="X17" s="99">
        <v>1</v>
      </c>
      <c r="Y17" s="97"/>
      <c r="Z17" s="99">
        <v>10.029999999999999</v>
      </c>
      <c r="AA17" s="97"/>
      <c r="AB17" s="97"/>
      <c r="AC17" s="97"/>
      <c r="AD17" s="97"/>
      <c r="AE17" s="97"/>
      <c r="AF17" s="97"/>
      <c r="AG17" s="100">
        <v>4354.95</v>
      </c>
      <c r="AH17" s="100">
        <v>2088.4</v>
      </c>
      <c r="AI17" s="100">
        <v>2266.5500000000002</v>
      </c>
      <c r="AJ17" s="100">
        <v>198.57</v>
      </c>
      <c r="AK17" s="100">
        <v>2183.63</v>
      </c>
      <c r="AL17" s="100">
        <v>2369.89</v>
      </c>
      <c r="AM17" s="100">
        <v>4553.5200000000004</v>
      </c>
      <c r="AN17" s="97"/>
      <c r="AO17" s="97"/>
      <c r="AP17" s="97"/>
      <c r="AQ17" s="97"/>
      <c r="AR17" s="99">
        <v>91.07</v>
      </c>
      <c r="AS17" s="99">
        <v>6.07</v>
      </c>
      <c r="AT17" s="97"/>
      <c r="AU17" s="100">
        <v>4650.66</v>
      </c>
      <c r="AV17" s="100">
        <v>4650.66</v>
      </c>
      <c r="AW17" s="98">
        <v>45741</v>
      </c>
      <c r="AX17" s="98">
        <v>45742</v>
      </c>
      <c r="AY17" s="100">
        <v>2183.63</v>
      </c>
      <c r="AZ17" s="100">
        <v>2369.89</v>
      </c>
      <c r="BA17" s="100">
        <v>0</v>
      </c>
      <c r="BB17" s="100">
        <v>0</v>
      </c>
      <c r="BC17" s="100">
        <v>0</v>
      </c>
      <c r="BD17" s="100">
        <v>0</v>
      </c>
      <c r="BE17" s="100">
        <v>91.07</v>
      </c>
      <c r="BF17" s="100">
        <v>6.07</v>
      </c>
      <c r="BG17" s="97"/>
      <c r="BH17" s="98">
        <v>45737</v>
      </c>
      <c r="BI17" s="100">
        <v>0</v>
      </c>
      <c r="BJ17" s="97" t="s">
        <v>688</v>
      </c>
      <c r="BK17" s="97" t="s">
        <v>689</v>
      </c>
      <c r="BL17" s="97" t="s">
        <v>690</v>
      </c>
      <c r="BM17" s="97" t="s">
        <v>166</v>
      </c>
      <c r="BN17" s="97" t="s">
        <v>60</v>
      </c>
      <c r="BO17" s="97" t="s">
        <v>691</v>
      </c>
      <c r="BP17" s="97" t="s">
        <v>692</v>
      </c>
    </row>
    <row r="18" spans="1:68" x14ac:dyDescent="0.3">
      <c r="A18" s="97">
        <v>2419421</v>
      </c>
      <c r="B18" s="97"/>
      <c r="C18" s="97"/>
      <c r="D18" s="97" t="s">
        <v>165</v>
      </c>
      <c r="E18" s="97" t="s">
        <v>595</v>
      </c>
      <c r="F18" s="97" t="s">
        <v>597</v>
      </c>
      <c r="G18" s="97">
        <v>135698</v>
      </c>
      <c r="H18" s="97">
        <v>6483</v>
      </c>
      <c r="I18" s="97" t="s">
        <v>714</v>
      </c>
      <c r="J18" s="97" t="s">
        <v>307</v>
      </c>
      <c r="K18" s="97" t="s">
        <v>60</v>
      </c>
      <c r="L18" s="97" t="s">
        <v>308</v>
      </c>
      <c r="M18" s="97">
        <v>3</v>
      </c>
      <c r="N18" s="97" t="s">
        <v>696</v>
      </c>
      <c r="O18" s="97" t="s">
        <v>706</v>
      </c>
      <c r="P18" s="97"/>
      <c r="Q18" s="97"/>
      <c r="R18" s="98">
        <v>45658</v>
      </c>
      <c r="S18" s="97" t="s">
        <v>687</v>
      </c>
      <c r="T18" s="97">
        <v>2</v>
      </c>
      <c r="U18" s="97" t="s">
        <v>686</v>
      </c>
      <c r="V18" s="98">
        <v>45717</v>
      </c>
      <c r="W18" s="99">
        <v>2</v>
      </c>
      <c r="X18" s="99">
        <v>1</v>
      </c>
      <c r="Y18" s="97"/>
      <c r="Z18" s="99">
        <v>10.029999999999999</v>
      </c>
      <c r="AA18" s="97"/>
      <c r="AB18" s="97"/>
      <c r="AC18" s="97"/>
      <c r="AD18" s="97"/>
      <c r="AE18" s="97"/>
      <c r="AF18" s="97"/>
      <c r="AG18" s="100">
        <v>3883.48</v>
      </c>
      <c r="AH18" s="100">
        <v>3822.08</v>
      </c>
      <c r="AI18" s="100">
        <v>61.4</v>
      </c>
      <c r="AJ18" s="100">
        <v>26.44</v>
      </c>
      <c r="AK18" s="100">
        <v>3848.1</v>
      </c>
      <c r="AL18" s="100">
        <v>61.82</v>
      </c>
      <c r="AM18" s="100">
        <v>3909.92</v>
      </c>
      <c r="AN18" s="97"/>
      <c r="AO18" s="97"/>
      <c r="AP18" s="97"/>
      <c r="AQ18" s="97"/>
      <c r="AR18" s="99">
        <v>0</v>
      </c>
      <c r="AS18" s="99">
        <v>0</v>
      </c>
      <c r="AT18" s="97"/>
      <c r="AU18" s="100">
        <v>3909.92</v>
      </c>
      <c r="AV18" s="100">
        <v>3909.92</v>
      </c>
      <c r="AW18" s="98">
        <v>45733</v>
      </c>
      <c r="AX18" s="98">
        <v>45734</v>
      </c>
      <c r="AY18" s="100">
        <v>3848.1</v>
      </c>
      <c r="AZ18" s="100">
        <v>61.82</v>
      </c>
      <c r="BA18" s="100">
        <v>0</v>
      </c>
      <c r="BB18" s="100">
        <v>0</v>
      </c>
      <c r="BC18" s="100">
        <v>0</v>
      </c>
      <c r="BD18" s="100">
        <v>0</v>
      </c>
      <c r="BE18" s="100">
        <v>0</v>
      </c>
      <c r="BF18" s="100">
        <v>0</v>
      </c>
      <c r="BG18" s="97"/>
      <c r="BH18" s="98">
        <v>45737</v>
      </c>
      <c r="BI18" s="100">
        <v>0</v>
      </c>
      <c r="BJ18" s="97" t="s">
        <v>688</v>
      </c>
      <c r="BK18" s="97" t="s">
        <v>689</v>
      </c>
      <c r="BL18" s="97" t="s">
        <v>690</v>
      </c>
      <c r="BM18" s="97" t="s">
        <v>166</v>
      </c>
      <c r="BN18" s="97" t="s">
        <v>60</v>
      </c>
      <c r="BO18" s="97" t="s">
        <v>691</v>
      </c>
      <c r="BP18" s="97" t="s">
        <v>692</v>
      </c>
    </row>
    <row r="19" spans="1:68" x14ac:dyDescent="0.3">
      <c r="A19" s="97">
        <v>2413883</v>
      </c>
      <c r="B19" s="97"/>
      <c r="C19" s="97"/>
      <c r="D19" s="97" t="s">
        <v>165</v>
      </c>
      <c r="E19" s="97" t="s">
        <v>568</v>
      </c>
      <c r="F19" s="97" t="s">
        <v>601</v>
      </c>
      <c r="G19" s="97">
        <v>135628</v>
      </c>
      <c r="H19" s="97">
        <v>6389</v>
      </c>
      <c r="I19" s="97" t="s">
        <v>715</v>
      </c>
      <c r="J19" s="97" t="s">
        <v>231</v>
      </c>
      <c r="K19" s="97" t="s">
        <v>60</v>
      </c>
      <c r="L19" s="97" t="s">
        <v>232</v>
      </c>
      <c r="M19" s="97">
        <v>14</v>
      </c>
      <c r="N19" s="97" t="s">
        <v>696</v>
      </c>
      <c r="O19" s="97" t="s">
        <v>686</v>
      </c>
      <c r="P19" s="97"/>
      <c r="Q19" s="97"/>
      <c r="R19" s="98">
        <v>45352</v>
      </c>
      <c r="S19" s="97" t="s">
        <v>687</v>
      </c>
      <c r="T19" s="97">
        <v>2</v>
      </c>
      <c r="U19" s="97" t="s">
        <v>686</v>
      </c>
      <c r="V19" s="98">
        <v>45717</v>
      </c>
      <c r="W19" s="99">
        <v>2</v>
      </c>
      <c r="X19" s="99">
        <v>1</v>
      </c>
      <c r="Y19" s="97"/>
      <c r="Z19" s="99">
        <v>10.029999999999999</v>
      </c>
      <c r="AA19" s="97"/>
      <c r="AB19" s="97"/>
      <c r="AC19" s="97"/>
      <c r="AD19" s="97"/>
      <c r="AE19" s="97"/>
      <c r="AF19" s="97"/>
      <c r="AG19" s="100">
        <v>2957.69</v>
      </c>
      <c r="AH19" s="100">
        <v>841.62</v>
      </c>
      <c r="AI19" s="100">
        <v>2116.0700000000002</v>
      </c>
      <c r="AJ19" s="100">
        <v>134.87</v>
      </c>
      <c r="AK19" s="100">
        <v>880.01</v>
      </c>
      <c r="AL19" s="100">
        <v>2212.5500000000002</v>
      </c>
      <c r="AM19" s="100">
        <v>3092.56</v>
      </c>
      <c r="AN19" s="97"/>
      <c r="AO19" s="97"/>
      <c r="AP19" s="97"/>
      <c r="AQ19" s="97"/>
      <c r="AR19" s="99">
        <v>0</v>
      </c>
      <c r="AS19" s="99">
        <v>0</v>
      </c>
      <c r="AT19" s="97"/>
      <c r="AU19" s="100">
        <v>3092.56</v>
      </c>
      <c r="AV19" s="100">
        <v>3092.56</v>
      </c>
      <c r="AW19" s="98">
        <v>45737</v>
      </c>
      <c r="AX19" s="98">
        <v>45740</v>
      </c>
      <c r="AY19" s="100">
        <v>880.01</v>
      </c>
      <c r="AZ19" s="100">
        <v>2212.5500000000002</v>
      </c>
      <c r="BA19" s="100">
        <v>0</v>
      </c>
      <c r="BB19" s="100">
        <v>0</v>
      </c>
      <c r="BC19" s="100">
        <v>0</v>
      </c>
      <c r="BD19" s="100">
        <v>0</v>
      </c>
      <c r="BE19" s="100">
        <v>0</v>
      </c>
      <c r="BF19" s="100">
        <v>0</v>
      </c>
      <c r="BG19" s="97"/>
      <c r="BH19" s="98">
        <v>45737</v>
      </c>
      <c r="BI19" s="100">
        <v>0</v>
      </c>
      <c r="BJ19" s="97" t="s">
        <v>688</v>
      </c>
      <c r="BK19" s="97" t="s">
        <v>689</v>
      </c>
      <c r="BL19" s="97" t="s">
        <v>690</v>
      </c>
      <c r="BM19" s="97" t="s">
        <v>166</v>
      </c>
      <c r="BN19" s="97" t="s">
        <v>60</v>
      </c>
      <c r="BO19" s="97" t="s">
        <v>691</v>
      </c>
      <c r="BP19" s="97" t="s">
        <v>692</v>
      </c>
    </row>
    <row r="20" spans="1:68" x14ac:dyDescent="0.3">
      <c r="A20" s="97">
        <v>2416905</v>
      </c>
      <c r="B20" s="97"/>
      <c r="C20" s="97"/>
      <c r="D20" s="97" t="s">
        <v>165</v>
      </c>
      <c r="E20" s="97" t="s">
        <v>581</v>
      </c>
      <c r="F20" s="97" t="s">
        <v>716</v>
      </c>
      <c r="G20" s="97">
        <v>135629</v>
      </c>
      <c r="H20" s="97">
        <v>6426</v>
      </c>
      <c r="I20" s="97" t="s">
        <v>717</v>
      </c>
      <c r="J20" s="97" t="s">
        <v>268</v>
      </c>
      <c r="K20" s="97" t="s">
        <v>60</v>
      </c>
      <c r="L20" s="97" t="s">
        <v>269</v>
      </c>
      <c r="M20" s="97">
        <v>11</v>
      </c>
      <c r="N20" s="97" t="s">
        <v>696</v>
      </c>
      <c r="O20" s="97" t="s">
        <v>686</v>
      </c>
      <c r="P20" s="97"/>
      <c r="Q20" s="97"/>
      <c r="R20" s="98">
        <v>45413</v>
      </c>
      <c r="S20" s="97" t="s">
        <v>687</v>
      </c>
      <c r="T20" s="97">
        <v>2</v>
      </c>
      <c r="U20" s="97" t="s">
        <v>686</v>
      </c>
      <c r="V20" s="98">
        <v>45717</v>
      </c>
      <c r="W20" s="99">
        <v>2</v>
      </c>
      <c r="X20" s="99">
        <v>1</v>
      </c>
      <c r="Y20" s="97"/>
      <c r="Z20" s="99">
        <v>10.029999999999999</v>
      </c>
      <c r="AA20" s="97"/>
      <c r="AB20" s="97"/>
      <c r="AC20" s="97"/>
      <c r="AD20" s="97"/>
      <c r="AE20" s="97"/>
      <c r="AF20" s="97"/>
      <c r="AG20" s="100">
        <v>2325.69</v>
      </c>
      <c r="AH20" s="100">
        <v>619.85</v>
      </c>
      <c r="AI20" s="100">
        <v>1705.84</v>
      </c>
      <c r="AJ20" s="100">
        <v>82.2</v>
      </c>
      <c r="AK20" s="100">
        <v>641.77</v>
      </c>
      <c r="AL20" s="100">
        <v>1766.12</v>
      </c>
      <c r="AM20" s="100">
        <v>2407.89</v>
      </c>
      <c r="AN20" s="97"/>
      <c r="AO20" s="97"/>
      <c r="AP20" s="97"/>
      <c r="AQ20" s="97"/>
      <c r="AR20" s="99">
        <v>0</v>
      </c>
      <c r="AS20" s="99">
        <v>0</v>
      </c>
      <c r="AT20" s="97"/>
      <c r="AU20" s="100">
        <v>2407.89</v>
      </c>
      <c r="AV20" s="100">
        <v>2407.89</v>
      </c>
      <c r="AW20" s="98">
        <v>45722</v>
      </c>
      <c r="AX20" s="98">
        <v>45723</v>
      </c>
      <c r="AY20" s="100">
        <v>641.77</v>
      </c>
      <c r="AZ20" s="100">
        <v>1766.12</v>
      </c>
      <c r="BA20" s="100">
        <v>0</v>
      </c>
      <c r="BB20" s="100">
        <v>0</v>
      </c>
      <c r="BC20" s="100">
        <v>0</v>
      </c>
      <c r="BD20" s="100">
        <v>0</v>
      </c>
      <c r="BE20" s="100">
        <v>0</v>
      </c>
      <c r="BF20" s="100">
        <v>0</v>
      </c>
      <c r="BG20" s="97"/>
      <c r="BH20" s="98">
        <v>45726</v>
      </c>
      <c r="BI20" s="100">
        <v>0</v>
      </c>
      <c r="BJ20" s="97" t="s">
        <v>688</v>
      </c>
      <c r="BK20" s="97" t="s">
        <v>689</v>
      </c>
      <c r="BL20" s="97" t="s">
        <v>690</v>
      </c>
      <c r="BM20" s="97" t="s">
        <v>166</v>
      </c>
      <c r="BN20" s="97" t="s">
        <v>60</v>
      </c>
      <c r="BO20" s="97" t="s">
        <v>691</v>
      </c>
      <c r="BP20" s="97" t="s">
        <v>692</v>
      </c>
    </row>
    <row r="21" spans="1:68" x14ac:dyDescent="0.3">
      <c r="A21" s="97">
        <v>2418280</v>
      </c>
      <c r="B21" s="97"/>
      <c r="C21" s="97"/>
      <c r="D21" s="97" t="s">
        <v>165</v>
      </c>
      <c r="E21" s="97" t="s">
        <v>603</v>
      </c>
      <c r="F21" s="97" t="s">
        <v>599</v>
      </c>
      <c r="G21" s="97">
        <v>135630</v>
      </c>
      <c r="H21" s="97">
        <v>6446</v>
      </c>
      <c r="I21" s="97" t="s">
        <v>718</v>
      </c>
      <c r="J21" s="97" t="s">
        <v>287</v>
      </c>
      <c r="K21" s="97" t="s">
        <v>60</v>
      </c>
      <c r="L21" s="97" t="s">
        <v>288</v>
      </c>
      <c r="M21" s="97">
        <v>8</v>
      </c>
      <c r="N21" s="97"/>
      <c r="O21" s="97" t="s">
        <v>686</v>
      </c>
      <c r="P21" s="97"/>
      <c r="Q21" s="97"/>
      <c r="R21" s="98">
        <v>45505</v>
      </c>
      <c r="S21" s="97" t="s">
        <v>687</v>
      </c>
      <c r="T21" s="97">
        <v>2</v>
      </c>
      <c r="U21" s="97" t="s">
        <v>686</v>
      </c>
      <c r="V21" s="98">
        <v>45717</v>
      </c>
      <c r="W21" s="99">
        <v>2</v>
      </c>
      <c r="X21" s="99">
        <v>1</v>
      </c>
      <c r="Y21" s="97"/>
      <c r="Z21" s="99">
        <v>0</v>
      </c>
      <c r="AA21" s="97"/>
      <c r="AB21" s="97"/>
      <c r="AC21" s="97"/>
      <c r="AD21" s="97"/>
      <c r="AE21" s="97"/>
      <c r="AF21" s="97"/>
      <c r="AG21" s="100">
        <v>9495.35</v>
      </c>
      <c r="AH21" s="100">
        <v>9495.35</v>
      </c>
      <c r="AI21" s="100">
        <v>0</v>
      </c>
      <c r="AJ21" s="100">
        <v>233.03</v>
      </c>
      <c r="AK21" s="100">
        <v>9728.3799999999992</v>
      </c>
      <c r="AL21" s="100"/>
      <c r="AM21" s="100">
        <v>9728.3799999999992</v>
      </c>
      <c r="AN21" s="97"/>
      <c r="AO21" s="97"/>
      <c r="AP21" s="97"/>
      <c r="AQ21" s="97"/>
      <c r="AR21" s="99">
        <v>0</v>
      </c>
      <c r="AS21" s="99">
        <v>0</v>
      </c>
      <c r="AT21" s="97"/>
      <c r="AU21" s="100">
        <v>9728.3799999999992</v>
      </c>
      <c r="AV21" s="100">
        <v>9728.3799999999992</v>
      </c>
      <c r="AW21" s="98">
        <v>45726</v>
      </c>
      <c r="AX21" s="98">
        <v>45727</v>
      </c>
      <c r="AY21" s="100">
        <v>9728.3799999999992</v>
      </c>
      <c r="AZ21" s="100">
        <v>0</v>
      </c>
      <c r="BA21" s="100">
        <v>0</v>
      </c>
      <c r="BB21" s="100">
        <v>0</v>
      </c>
      <c r="BC21" s="100">
        <v>0</v>
      </c>
      <c r="BD21" s="100">
        <v>0</v>
      </c>
      <c r="BE21" s="100">
        <v>0</v>
      </c>
      <c r="BF21" s="100">
        <v>0</v>
      </c>
      <c r="BG21" s="97"/>
      <c r="BH21" s="98">
        <v>45726</v>
      </c>
      <c r="BI21" s="100">
        <v>0</v>
      </c>
      <c r="BJ21" s="97" t="s">
        <v>688</v>
      </c>
      <c r="BK21" s="97" t="s">
        <v>689</v>
      </c>
      <c r="BL21" s="97" t="s">
        <v>690</v>
      </c>
      <c r="BM21" s="97" t="s">
        <v>166</v>
      </c>
      <c r="BN21" s="97" t="s">
        <v>60</v>
      </c>
      <c r="BO21" s="97" t="s">
        <v>691</v>
      </c>
      <c r="BP21" s="97" t="s">
        <v>692</v>
      </c>
    </row>
    <row r="22" spans="1:68" x14ac:dyDescent="0.3">
      <c r="A22" s="97">
        <v>2415434</v>
      </c>
      <c r="B22" s="97"/>
      <c r="C22" s="97"/>
      <c r="D22" s="97" t="s">
        <v>165</v>
      </c>
      <c r="E22" s="97" t="s">
        <v>585</v>
      </c>
      <c r="F22" s="97" t="s">
        <v>604</v>
      </c>
      <c r="G22" s="97">
        <v>135631</v>
      </c>
      <c r="H22" s="97">
        <v>6403</v>
      </c>
      <c r="I22" s="97" t="s">
        <v>719</v>
      </c>
      <c r="J22" s="97" t="s">
        <v>246</v>
      </c>
      <c r="K22" s="97" t="s">
        <v>60</v>
      </c>
      <c r="L22" s="97" t="s">
        <v>247</v>
      </c>
      <c r="M22" s="97">
        <v>13</v>
      </c>
      <c r="N22" s="97" t="s">
        <v>696</v>
      </c>
      <c r="O22" s="97" t="s">
        <v>686</v>
      </c>
      <c r="P22" s="97"/>
      <c r="Q22" s="97"/>
      <c r="R22" s="98">
        <v>45352</v>
      </c>
      <c r="S22" s="97" t="s">
        <v>687</v>
      </c>
      <c r="T22" s="97">
        <v>2</v>
      </c>
      <c r="U22" s="97" t="s">
        <v>686</v>
      </c>
      <c r="V22" s="98">
        <v>45717</v>
      </c>
      <c r="W22" s="99">
        <v>2</v>
      </c>
      <c r="X22" s="99">
        <v>1</v>
      </c>
      <c r="Y22" s="97"/>
      <c r="Z22" s="99">
        <v>10.029999999999999</v>
      </c>
      <c r="AA22" s="97"/>
      <c r="AB22" s="97"/>
      <c r="AC22" s="97"/>
      <c r="AD22" s="97"/>
      <c r="AE22" s="97"/>
      <c r="AF22" s="97"/>
      <c r="AG22" s="100">
        <v>2957.69</v>
      </c>
      <c r="AH22" s="100">
        <v>841.62</v>
      </c>
      <c r="AI22" s="100">
        <v>2116.0700000000002</v>
      </c>
      <c r="AJ22" s="100">
        <v>134.87</v>
      </c>
      <c r="AK22" s="100">
        <v>880.01</v>
      </c>
      <c r="AL22" s="100">
        <v>2212.5500000000002</v>
      </c>
      <c r="AM22" s="100">
        <v>3092.56</v>
      </c>
      <c r="AN22" s="97"/>
      <c r="AO22" s="97"/>
      <c r="AP22" s="97"/>
      <c r="AQ22" s="97"/>
      <c r="AR22" s="99">
        <v>0</v>
      </c>
      <c r="AS22" s="99">
        <v>0</v>
      </c>
      <c r="AT22" s="97"/>
      <c r="AU22" s="100">
        <v>3092.56</v>
      </c>
      <c r="AV22" s="100">
        <v>3092.56</v>
      </c>
      <c r="AW22" s="98">
        <v>45727</v>
      </c>
      <c r="AX22" s="98">
        <v>45728</v>
      </c>
      <c r="AY22" s="100">
        <v>880.01</v>
      </c>
      <c r="AZ22" s="100">
        <v>2212.5500000000002</v>
      </c>
      <c r="BA22" s="100">
        <v>0</v>
      </c>
      <c r="BB22" s="100">
        <v>0</v>
      </c>
      <c r="BC22" s="100">
        <v>0</v>
      </c>
      <c r="BD22" s="100">
        <v>0</v>
      </c>
      <c r="BE22" s="100">
        <v>0</v>
      </c>
      <c r="BF22" s="100">
        <v>0</v>
      </c>
      <c r="BG22" s="97"/>
      <c r="BH22" s="98">
        <v>45726</v>
      </c>
      <c r="BI22" s="100">
        <v>0</v>
      </c>
      <c r="BJ22" s="97" t="s">
        <v>688</v>
      </c>
      <c r="BK22" s="97" t="s">
        <v>689</v>
      </c>
      <c r="BL22" s="97" t="s">
        <v>690</v>
      </c>
      <c r="BM22" s="97" t="s">
        <v>166</v>
      </c>
      <c r="BN22" s="97" t="s">
        <v>60</v>
      </c>
      <c r="BO22" s="97" t="s">
        <v>691</v>
      </c>
      <c r="BP22" s="97" t="s">
        <v>692</v>
      </c>
    </row>
    <row r="23" spans="1:68" x14ac:dyDescent="0.3">
      <c r="A23" s="97">
        <v>2468179</v>
      </c>
      <c r="B23" s="97"/>
      <c r="C23" s="97"/>
      <c r="D23" s="97" t="s">
        <v>165</v>
      </c>
      <c r="E23" s="97" t="s">
        <v>565</v>
      </c>
      <c r="F23" s="97" t="s">
        <v>613</v>
      </c>
      <c r="G23" s="97">
        <v>135921</v>
      </c>
      <c r="H23" s="97">
        <v>6492</v>
      </c>
      <c r="I23" s="97" t="s">
        <v>720</v>
      </c>
      <c r="J23" s="97" t="s">
        <v>313</v>
      </c>
      <c r="K23" s="97" t="s">
        <v>60</v>
      </c>
      <c r="L23" s="97" t="s">
        <v>314</v>
      </c>
      <c r="M23" s="97">
        <v>3</v>
      </c>
      <c r="N23" s="97"/>
      <c r="O23" s="97" t="s">
        <v>686</v>
      </c>
      <c r="P23" s="97"/>
      <c r="Q23" s="97"/>
      <c r="R23" s="98">
        <v>45658</v>
      </c>
      <c r="S23" s="97" t="s">
        <v>687</v>
      </c>
      <c r="T23" s="97">
        <v>2</v>
      </c>
      <c r="U23" s="97" t="s">
        <v>686</v>
      </c>
      <c r="V23" s="98">
        <v>45747</v>
      </c>
      <c r="W23" s="99">
        <v>2</v>
      </c>
      <c r="X23" s="99">
        <v>1</v>
      </c>
      <c r="Y23" s="97"/>
      <c r="Z23" s="99">
        <v>0</v>
      </c>
      <c r="AA23" s="97"/>
      <c r="AB23" s="97"/>
      <c r="AC23" s="97"/>
      <c r="AD23" s="97"/>
      <c r="AE23" s="97"/>
      <c r="AF23" s="97"/>
      <c r="AG23" s="100">
        <v>8015</v>
      </c>
      <c r="AH23" s="100">
        <v>8015</v>
      </c>
      <c r="AI23" s="100">
        <v>0</v>
      </c>
      <c r="AJ23" s="100">
        <v>54.57</v>
      </c>
      <c r="AK23" s="100">
        <v>8069.57</v>
      </c>
      <c r="AL23" s="100"/>
      <c r="AM23" s="100">
        <v>8069.57</v>
      </c>
      <c r="AN23" s="97"/>
      <c r="AO23" s="97"/>
      <c r="AP23" s="97"/>
      <c r="AQ23" s="97"/>
      <c r="AR23" s="99">
        <v>0</v>
      </c>
      <c r="AS23" s="99">
        <v>0</v>
      </c>
      <c r="AT23" s="97"/>
      <c r="AU23" s="100">
        <v>8069.57</v>
      </c>
      <c r="AV23" s="100">
        <v>8069.57</v>
      </c>
      <c r="AW23" s="98">
        <v>45735</v>
      </c>
      <c r="AX23" s="98">
        <v>45744</v>
      </c>
      <c r="AY23" s="100">
        <v>8069.57</v>
      </c>
      <c r="AZ23" s="100">
        <v>0</v>
      </c>
      <c r="BA23" s="100">
        <v>0</v>
      </c>
      <c r="BB23" s="100">
        <v>0</v>
      </c>
      <c r="BC23" s="100">
        <v>0</v>
      </c>
      <c r="BD23" s="100">
        <v>0</v>
      </c>
      <c r="BE23" s="100">
        <v>0</v>
      </c>
      <c r="BF23" s="100">
        <v>0</v>
      </c>
      <c r="BG23" s="97"/>
      <c r="BH23" s="98">
        <v>45737</v>
      </c>
      <c r="BI23" s="100">
        <v>0</v>
      </c>
      <c r="BJ23" s="97" t="s">
        <v>688</v>
      </c>
      <c r="BK23" s="97" t="s">
        <v>689</v>
      </c>
      <c r="BL23" s="97" t="s">
        <v>690</v>
      </c>
      <c r="BM23" s="97" t="s">
        <v>166</v>
      </c>
      <c r="BN23" s="97" t="s">
        <v>60</v>
      </c>
      <c r="BO23" s="97" t="s">
        <v>691</v>
      </c>
      <c r="BP23" s="97" t="s">
        <v>692</v>
      </c>
    </row>
    <row r="24" spans="1:68" x14ac:dyDescent="0.3">
      <c r="A24" s="97">
        <v>2412878</v>
      </c>
      <c r="B24" s="97"/>
      <c r="C24" s="97"/>
      <c r="D24" s="97" t="s">
        <v>165</v>
      </c>
      <c r="E24" s="97" t="s">
        <v>564</v>
      </c>
      <c r="F24" s="97" t="s">
        <v>604</v>
      </c>
      <c r="G24" s="97">
        <v>135632</v>
      </c>
      <c r="H24" s="97">
        <v>6377</v>
      </c>
      <c r="I24" s="97" t="s">
        <v>721</v>
      </c>
      <c r="J24" s="97" t="s">
        <v>211</v>
      </c>
      <c r="K24" s="97" t="s">
        <v>60</v>
      </c>
      <c r="L24" s="97" t="s">
        <v>212</v>
      </c>
      <c r="M24" s="97">
        <v>13</v>
      </c>
      <c r="N24" s="97" t="s">
        <v>696</v>
      </c>
      <c r="O24" s="97" t="s">
        <v>686</v>
      </c>
      <c r="P24" s="97"/>
      <c r="Q24" s="97"/>
      <c r="R24" s="98">
        <v>45352</v>
      </c>
      <c r="S24" s="97" t="s">
        <v>687</v>
      </c>
      <c r="T24" s="97">
        <v>2</v>
      </c>
      <c r="U24" s="97" t="s">
        <v>686</v>
      </c>
      <c r="V24" s="98">
        <v>45717</v>
      </c>
      <c r="W24" s="99">
        <v>2</v>
      </c>
      <c r="X24" s="99">
        <v>1</v>
      </c>
      <c r="Y24" s="97"/>
      <c r="Z24" s="99">
        <v>10.029999999999999</v>
      </c>
      <c r="AA24" s="97"/>
      <c r="AB24" s="97"/>
      <c r="AC24" s="97"/>
      <c r="AD24" s="97"/>
      <c r="AE24" s="97"/>
      <c r="AF24" s="97"/>
      <c r="AG24" s="100">
        <v>2957.69</v>
      </c>
      <c r="AH24" s="100">
        <v>841.62</v>
      </c>
      <c r="AI24" s="100">
        <v>2116.0700000000002</v>
      </c>
      <c r="AJ24" s="100">
        <v>134.87</v>
      </c>
      <c r="AK24" s="100">
        <v>880.01</v>
      </c>
      <c r="AL24" s="100">
        <v>2212.5500000000002</v>
      </c>
      <c r="AM24" s="100">
        <v>3092.56</v>
      </c>
      <c r="AN24" s="97"/>
      <c r="AO24" s="97"/>
      <c r="AP24" s="97"/>
      <c r="AQ24" s="97"/>
      <c r="AR24" s="99">
        <v>0</v>
      </c>
      <c r="AS24" s="99">
        <v>0</v>
      </c>
      <c r="AT24" s="97"/>
      <c r="AU24" s="100">
        <v>3092.56</v>
      </c>
      <c r="AV24" s="100">
        <v>3092.56</v>
      </c>
      <c r="AW24" s="98">
        <v>45737</v>
      </c>
      <c r="AX24" s="98">
        <v>45740</v>
      </c>
      <c r="AY24" s="100">
        <v>880.01</v>
      </c>
      <c r="AZ24" s="100">
        <v>2212.5500000000002</v>
      </c>
      <c r="BA24" s="100">
        <v>0</v>
      </c>
      <c r="BB24" s="100">
        <v>0</v>
      </c>
      <c r="BC24" s="100">
        <v>0</v>
      </c>
      <c r="BD24" s="100">
        <v>0</v>
      </c>
      <c r="BE24" s="100">
        <v>0</v>
      </c>
      <c r="BF24" s="100">
        <v>0</v>
      </c>
      <c r="BG24" s="97"/>
      <c r="BH24" s="98">
        <v>45737</v>
      </c>
      <c r="BI24" s="100">
        <v>0</v>
      </c>
      <c r="BJ24" s="97" t="s">
        <v>688</v>
      </c>
      <c r="BK24" s="97" t="s">
        <v>689</v>
      </c>
      <c r="BL24" s="97" t="s">
        <v>690</v>
      </c>
      <c r="BM24" s="97" t="s">
        <v>166</v>
      </c>
      <c r="BN24" s="97" t="s">
        <v>60</v>
      </c>
      <c r="BO24" s="97" t="s">
        <v>691</v>
      </c>
      <c r="BP24" s="97" t="s">
        <v>692</v>
      </c>
    </row>
    <row r="25" spans="1:68" x14ac:dyDescent="0.3">
      <c r="A25" s="97">
        <v>2412338</v>
      </c>
      <c r="B25" s="97"/>
      <c r="C25" s="97"/>
      <c r="D25" s="97" t="s">
        <v>165</v>
      </c>
      <c r="E25" s="97" t="s">
        <v>568</v>
      </c>
      <c r="F25" s="97" t="s">
        <v>605</v>
      </c>
      <c r="G25" s="97">
        <v>135633</v>
      </c>
      <c r="H25" s="97">
        <v>6370</v>
      </c>
      <c r="I25" s="97" t="s">
        <v>722</v>
      </c>
      <c r="J25" s="97" t="s">
        <v>197</v>
      </c>
      <c r="K25" s="97" t="s">
        <v>60</v>
      </c>
      <c r="L25" s="97" t="s">
        <v>198</v>
      </c>
      <c r="M25" s="97">
        <v>13</v>
      </c>
      <c r="N25" s="97"/>
      <c r="O25" s="97" t="s">
        <v>686</v>
      </c>
      <c r="P25" s="97"/>
      <c r="Q25" s="97"/>
      <c r="R25" s="98">
        <v>45352</v>
      </c>
      <c r="S25" s="97" t="s">
        <v>723</v>
      </c>
      <c r="T25" s="97">
        <v>2</v>
      </c>
      <c r="U25" s="97" t="s">
        <v>686</v>
      </c>
      <c r="V25" s="98">
        <v>45717</v>
      </c>
      <c r="W25" s="99">
        <v>2</v>
      </c>
      <c r="X25" s="99">
        <v>1</v>
      </c>
      <c r="Y25" s="97"/>
      <c r="Z25" s="99">
        <v>0</v>
      </c>
      <c r="AA25" s="97"/>
      <c r="AB25" s="97"/>
      <c r="AC25" s="97"/>
      <c r="AD25" s="97"/>
      <c r="AE25" s="97"/>
      <c r="AF25" s="97"/>
      <c r="AG25" s="100">
        <v>6500</v>
      </c>
      <c r="AH25" s="100">
        <v>6500</v>
      </c>
      <c r="AI25" s="100">
        <v>0</v>
      </c>
      <c r="AJ25" s="100">
        <v>0</v>
      </c>
      <c r="AK25" s="100">
        <v>6500</v>
      </c>
      <c r="AL25" s="100"/>
      <c r="AM25" s="100">
        <v>6500</v>
      </c>
      <c r="AN25" s="97"/>
      <c r="AO25" s="97"/>
      <c r="AP25" s="97"/>
      <c r="AQ25" s="97"/>
      <c r="AR25" s="99">
        <v>0</v>
      </c>
      <c r="AS25" s="99">
        <v>0</v>
      </c>
      <c r="AT25" s="97"/>
      <c r="AU25" s="100">
        <v>6500</v>
      </c>
      <c r="AV25" s="100">
        <v>6500</v>
      </c>
      <c r="AW25" s="98">
        <v>45726</v>
      </c>
      <c r="AX25" s="98">
        <v>45727</v>
      </c>
      <c r="AY25" s="100">
        <v>6500</v>
      </c>
      <c r="AZ25" s="100">
        <v>0</v>
      </c>
      <c r="BA25" s="100">
        <v>0</v>
      </c>
      <c r="BB25" s="100">
        <v>0</v>
      </c>
      <c r="BC25" s="100">
        <v>0</v>
      </c>
      <c r="BD25" s="100">
        <v>0</v>
      </c>
      <c r="BE25" s="100">
        <v>0</v>
      </c>
      <c r="BF25" s="100">
        <v>0</v>
      </c>
      <c r="BG25" s="97"/>
      <c r="BH25" s="98">
        <v>45726</v>
      </c>
      <c r="BI25" s="100">
        <v>0</v>
      </c>
      <c r="BJ25" s="97" t="s">
        <v>688</v>
      </c>
      <c r="BK25" s="97" t="s">
        <v>689</v>
      </c>
      <c r="BL25" s="97" t="s">
        <v>690</v>
      </c>
      <c r="BM25" s="97" t="s">
        <v>166</v>
      </c>
      <c r="BN25" s="97" t="s">
        <v>60</v>
      </c>
      <c r="BO25" s="97" t="s">
        <v>691</v>
      </c>
      <c r="BP25" s="97" t="s">
        <v>692</v>
      </c>
    </row>
    <row r="26" spans="1:68" x14ac:dyDescent="0.3">
      <c r="A26" s="97">
        <v>2417084</v>
      </c>
      <c r="B26" s="97"/>
      <c r="C26" s="97"/>
      <c r="D26" s="97" t="s">
        <v>165</v>
      </c>
      <c r="E26" s="97" t="s">
        <v>606</v>
      </c>
      <c r="F26" s="97" t="s">
        <v>607</v>
      </c>
      <c r="G26" s="97">
        <v>135634</v>
      </c>
      <c r="H26" s="97">
        <v>6427</v>
      </c>
      <c r="I26" s="97" t="s">
        <v>724</v>
      </c>
      <c r="J26" s="97" t="s">
        <v>91</v>
      </c>
      <c r="K26" s="97" t="s">
        <v>60</v>
      </c>
      <c r="L26" s="97" t="s">
        <v>270</v>
      </c>
      <c r="M26" s="97">
        <v>12</v>
      </c>
      <c r="N26" s="97" t="s">
        <v>696</v>
      </c>
      <c r="O26" s="97" t="s">
        <v>686</v>
      </c>
      <c r="P26" s="97"/>
      <c r="Q26" s="97"/>
      <c r="R26" s="98">
        <v>45383</v>
      </c>
      <c r="S26" s="97" t="s">
        <v>687</v>
      </c>
      <c r="T26" s="97">
        <v>2</v>
      </c>
      <c r="U26" s="97" t="s">
        <v>686</v>
      </c>
      <c r="V26" s="98">
        <v>45717</v>
      </c>
      <c r="W26" s="99">
        <v>2</v>
      </c>
      <c r="X26" s="99">
        <v>1</v>
      </c>
      <c r="Y26" s="97"/>
      <c r="Z26" s="99">
        <v>10.029999999999999</v>
      </c>
      <c r="AA26" s="97"/>
      <c r="AB26" s="97"/>
      <c r="AC26" s="97"/>
      <c r="AD26" s="97"/>
      <c r="AE26" s="97"/>
      <c r="AF26" s="97"/>
      <c r="AG26" s="100">
        <v>2410.27</v>
      </c>
      <c r="AH26" s="100">
        <v>680.15</v>
      </c>
      <c r="AI26" s="100">
        <v>1730.12</v>
      </c>
      <c r="AJ26" s="100">
        <v>89.15</v>
      </c>
      <c r="AK26" s="100">
        <v>705.31</v>
      </c>
      <c r="AL26" s="100">
        <v>1794.11</v>
      </c>
      <c r="AM26" s="100">
        <v>2499.42</v>
      </c>
      <c r="AN26" s="97"/>
      <c r="AO26" s="97"/>
      <c r="AP26" s="97"/>
      <c r="AQ26" s="97"/>
      <c r="AR26" s="99">
        <v>0</v>
      </c>
      <c r="AS26" s="99">
        <v>0</v>
      </c>
      <c r="AT26" s="97"/>
      <c r="AU26" s="100">
        <v>2499.42</v>
      </c>
      <c r="AV26" s="100">
        <v>2499.42</v>
      </c>
      <c r="AW26" s="98">
        <v>45737</v>
      </c>
      <c r="AX26" s="98">
        <v>45740</v>
      </c>
      <c r="AY26" s="100">
        <v>705.31</v>
      </c>
      <c r="AZ26" s="100">
        <v>1794.11</v>
      </c>
      <c r="BA26" s="100">
        <v>0</v>
      </c>
      <c r="BB26" s="100">
        <v>0</v>
      </c>
      <c r="BC26" s="100">
        <v>0</v>
      </c>
      <c r="BD26" s="100">
        <v>0</v>
      </c>
      <c r="BE26" s="100">
        <v>0</v>
      </c>
      <c r="BF26" s="100">
        <v>0</v>
      </c>
      <c r="BG26" s="97"/>
      <c r="BH26" s="98">
        <v>45737</v>
      </c>
      <c r="BI26" s="100">
        <v>0</v>
      </c>
      <c r="BJ26" s="97" t="s">
        <v>688</v>
      </c>
      <c r="BK26" s="97" t="s">
        <v>689</v>
      </c>
      <c r="BL26" s="97" t="s">
        <v>690</v>
      </c>
      <c r="BM26" s="97" t="s">
        <v>166</v>
      </c>
      <c r="BN26" s="97" t="s">
        <v>60</v>
      </c>
      <c r="BO26" s="97" t="s">
        <v>691</v>
      </c>
      <c r="BP26" s="97" t="s">
        <v>692</v>
      </c>
    </row>
    <row r="27" spans="1:68" x14ac:dyDescent="0.3">
      <c r="A27" s="97">
        <v>2417529</v>
      </c>
      <c r="B27" s="97"/>
      <c r="C27" s="97"/>
      <c r="D27" s="97" t="s">
        <v>165</v>
      </c>
      <c r="E27" s="97" t="s">
        <v>581</v>
      </c>
      <c r="F27" s="97" t="s">
        <v>725</v>
      </c>
      <c r="G27" s="97">
        <v>135636</v>
      </c>
      <c r="H27" s="97">
        <v>6437</v>
      </c>
      <c r="I27" s="97" t="s">
        <v>726</v>
      </c>
      <c r="J27" s="97" t="s">
        <v>279</v>
      </c>
      <c r="K27" s="97" t="s">
        <v>60</v>
      </c>
      <c r="L27" s="97" t="s">
        <v>280</v>
      </c>
      <c r="M27" s="97">
        <v>10</v>
      </c>
      <c r="N27" s="97" t="s">
        <v>696</v>
      </c>
      <c r="O27" s="97" t="s">
        <v>686</v>
      </c>
      <c r="P27" s="97"/>
      <c r="Q27" s="97"/>
      <c r="R27" s="98">
        <v>45444</v>
      </c>
      <c r="S27" s="97" t="s">
        <v>687</v>
      </c>
      <c r="T27" s="97">
        <v>2</v>
      </c>
      <c r="U27" s="97" t="s">
        <v>686</v>
      </c>
      <c r="V27" s="98">
        <v>45717</v>
      </c>
      <c r="W27" s="99">
        <v>2</v>
      </c>
      <c r="X27" s="99">
        <v>1</v>
      </c>
      <c r="Y27" s="97"/>
      <c r="Z27" s="99">
        <v>10.029999999999999</v>
      </c>
      <c r="AA27" s="97"/>
      <c r="AB27" s="97"/>
      <c r="AC27" s="97"/>
      <c r="AD27" s="97"/>
      <c r="AE27" s="97"/>
      <c r="AF27" s="97"/>
      <c r="AG27" s="100">
        <v>3305.65</v>
      </c>
      <c r="AH27" s="100">
        <v>917.38</v>
      </c>
      <c r="AI27" s="100">
        <v>2388.27</v>
      </c>
      <c r="AJ27" s="100">
        <v>103.86</v>
      </c>
      <c r="AK27" s="100">
        <v>946.21</v>
      </c>
      <c r="AL27" s="100">
        <v>2463.3000000000002</v>
      </c>
      <c r="AM27" s="100">
        <v>3409.51</v>
      </c>
      <c r="AN27" s="97"/>
      <c r="AO27" s="97"/>
      <c r="AP27" s="97"/>
      <c r="AQ27" s="97"/>
      <c r="AR27" s="99">
        <v>0</v>
      </c>
      <c r="AS27" s="99">
        <v>0</v>
      </c>
      <c r="AT27" s="97"/>
      <c r="AU27" s="100">
        <v>3409.51</v>
      </c>
      <c r="AV27" s="100">
        <v>3409.51</v>
      </c>
      <c r="AW27" s="98">
        <v>45727</v>
      </c>
      <c r="AX27" s="98">
        <v>45728</v>
      </c>
      <c r="AY27" s="100">
        <v>946.21</v>
      </c>
      <c r="AZ27" s="100">
        <v>2463.3000000000002</v>
      </c>
      <c r="BA27" s="100">
        <v>0</v>
      </c>
      <c r="BB27" s="100">
        <v>0</v>
      </c>
      <c r="BC27" s="100">
        <v>0</v>
      </c>
      <c r="BD27" s="100">
        <v>0</v>
      </c>
      <c r="BE27" s="100">
        <v>0</v>
      </c>
      <c r="BF27" s="100">
        <v>0</v>
      </c>
      <c r="BG27" s="97"/>
      <c r="BH27" s="98">
        <v>45726</v>
      </c>
      <c r="BI27" s="100">
        <v>0</v>
      </c>
      <c r="BJ27" s="97" t="s">
        <v>688</v>
      </c>
      <c r="BK27" s="97" t="s">
        <v>689</v>
      </c>
      <c r="BL27" s="97" t="s">
        <v>690</v>
      </c>
      <c r="BM27" s="97" t="s">
        <v>166</v>
      </c>
      <c r="BN27" s="97" t="s">
        <v>60</v>
      </c>
      <c r="BO27" s="97" t="s">
        <v>691</v>
      </c>
      <c r="BP27" s="97" t="s">
        <v>692</v>
      </c>
    </row>
    <row r="28" spans="1:68" x14ac:dyDescent="0.3">
      <c r="A28" s="97">
        <v>2418979</v>
      </c>
      <c r="B28" s="97"/>
      <c r="C28" s="97"/>
      <c r="D28" s="97" t="s">
        <v>165</v>
      </c>
      <c r="E28" s="97" t="s">
        <v>565</v>
      </c>
      <c r="F28" s="97" t="s">
        <v>693</v>
      </c>
      <c r="G28" s="97">
        <v>135637</v>
      </c>
      <c r="H28" s="97">
        <v>6454</v>
      </c>
      <c r="I28" s="97" t="s">
        <v>727</v>
      </c>
      <c r="J28" s="97" t="s">
        <v>295</v>
      </c>
      <c r="K28" s="97" t="s">
        <v>60</v>
      </c>
      <c r="L28" s="97" t="s">
        <v>296</v>
      </c>
      <c r="M28" s="97">
        <v>6</v>
      </c>
      <c r="N28" s="97"/>
      <c r="O28" s="97" t="s">
        <v>686</v>
      </c>
      <c r="P28" s="97"/>
      <c r="Q28" s="97"/>
      <c r="R28" s="98">
        <v>45566</v>
      </c>
      <c r="S28" s="97" t="s">
        <v>723</v>
      </c>
      <c r="T28" s="97">
        <v>2</v>
      </c>
      <c r="U28" s="97" t="s">
        <v>686</v>
      </c>
      <c r="V28" s="98">
        <v>45717</v>
      </c>
      <c r="W28" s="99">
        <v>2</v>
      </c>
      <c r="X28" s="99">
        <v>1</v>
      </c>
      <c r="Y28" s="97"/>
      <c r="Z28" s="99">
        <v>0</v>
      </c>
      <c r="AA28" s="97"/>
      <c r="AB28" s="97"/>
      <c r="AC28" s="97"/>
      <c r="AD28" s="97"/>
      <c r="AE28" s="97"/>
      <c r="AF28" s="97"/>
      <c r="AG28" s="100">
        <v>10083.33</v>
      </c>
      <c r="AH28" s="100">
        <v>10083.33</v>
      </c>
      <c r="AI28" s="100">
        <v>0</v>
      </c>
      <c r="AJ28" s="100">
        <v>0</v>
      </c>
      <c r="AK28" s="100">
        <v>10083.33</v>
      </c>
      <c r="AL28" s="100"/>
      <c r="AM28" s="100">
        <v>10083.33</v>
      </c>
      <c r="AN28" s="97"/>
      <c r="AO28" s="97"/>
      <c r="AP28" s="97"/>
      <c r="AQ28" s="97"/>
      <c r="AR28" s="99">
        <v>0</v>
      </c>
      <c r="AS28" s="99">
        <v>0</v>
      </c>
      <c r="AT28" s="97"/>
      <c r="AU28" s="100">
        <v>10083.33</v>
      </c>
      <c r="AV28" s="100">
        <v>10083.33</v>
      </c>
      <c r="AW28" s="98">
        <v>45737</v>
      </c>
      <c r="AX28" s="98">
        <v>45740</v>
      </c>
      <c r="AY28" s="100">
        <v>10083.33</v>
      </c>
      <c r="AZ28" s="100">
        <v>0</v>
      </c>
      <c r="BA28" s="100">
        <v>0</v>
      </c>
      <c r="BB28" s="100">
        <v>0</v>
      </c>
      <c r="BC28" s="100">
        <v>0</v>
      </c>
      <c r="BD28" s="100">
        <v>0</v>
      </c>
      <c r="BE28" s="100">
        <v>0</v>
      </c>
      <c r="BF28" s="100">
        <v>0</v>
      </c>
      <c r="BG28" s="97"/>
      <c r="BH28" s="98">
        <v>45737</v>
      </c>
      <c r="BI28" s="100">
        <v>0</v>
      </c>
      <c r="BJ28" s="97" t="s">
        <v>688</v>
      </c>
      <c r="BK28" s="97" t="s">
        <v>689</v>
      </c>
      <c r="BL28" s="97" t="s">
        <v>690</v>
      </c>
      <c r="BM28" s="97" t="s">
        <v>166</v>
      </c>
      <c r="BN28" s="97" t="s">
        <v>60</v>
      </c>
      <c r="BO28" s="97" t="s">
        <v>691</v>
      </c>
      <c r="BP28" s="97" t="s">
        <v>692</v>
      </c>
    </row>
    <row r="29" spans="1:68" x14ac:dyDescent="0.3">
      <c r="A29" s="97">
        <v>2468215</v>
      </c>
      <c r="B29" s="97"/>
      <c r="C29" s="97"/>
      <c r="D29" s="97" t="s">
        <v>165</v>
      </c>
      <c r="E29" s="97" t="s">
        <v>608</v>
      </c>
      <c r="F29" s="97" t="s">
        <v>601</v>
      </c>
      <c r="G29" s="97">
        <v>135922</v>
      </c>
      <c r="H29" s="97">
        <v>6494</v>
      </c>
      <c r="I29" s="97" t="s">
        <v>728</v>
      </c>
      <c r="J29" s="97" t="s">
        <v>82</v>
      </c>
      <c r="K29" s="97" t="s">
        <v>60</v>
      </c>
      <c r="L29" s="97" t="s">
        <v>315</v>
      </c>
      <c r="M29" s="97">
        <v>2</v>
      </c>
      <c r="N29" s="97" t="s">
        <v>696</v>
      </c>
      <c r="O29" s="97" t="s">
        <v>706</v>
      </c>
      <c r="P29" s="97"/>
      <c r="Q29" s="97"/>
      <c r="R29" s="98">
        <v>45689</v>
      </c>
      <c r="S29" s="97" t="s">
        <v>687</v>
      </c>
      <c r="T29" s="97">
        <v>2</v>
      </c>
      <c r="U29" s="97" t="s">
        <v>686</v>
      </c>
      <c r="V29" s="98">
        <v>45747</v>
      </c>
      <c r="W29" s="99">
        <v>2</v>
      </c>
      <c r="X29" s="99">
        <v>1</v>
      </c>
      <c r="Y29" s="97"/>
      <c r="Z29" s="99">
        <v>10.033899999999999</v>
      </c>
      <c r="AA29" s="97"/>
      <c r="AB29" s="97"/>
      <c r="AC29" s="97"/>
      <c r="AD29" s="97"/>
      <c r="AE29" s="97"/>
      <c r="AF29" s="97"/>
      <c r="AG29" s="100">
        <v>4438.82</v>
      </c>
      <c r="AH29" s="100">
        <v>4333.97</v>
      </c>
      <c r="AI29" s="100">
        <v>104.85</v>
      </c>
      <c r="AJ29" s="100">
        <v>7.1</v>
      </c>
      <c r="AK29" s="100">
        <v>4445.92</v>
      </c>
      <c r="AL29" s="100"/>
      <c r="AM29" s="100">
        <v>4445.92</v>
      </c>
      <c r="AN29" s="97"/>
      <c r="AO29" s="97"/>
      <c r="AP29" s="97"/>
      <c r="AQ29" s="97"/>
      <c r="AR29" s="99">
        <v>0</v>
      </c>
      <c r="AS29" s="99">
        <v>0</v>
      </c>
      <c r="AT29" s="97"/>
      <c r="AU29" s="100">
        <v>4445.92</v>
      </c>
      <c r="AV29" s="100">
        <v>4445.92</v>
      </c>
      <c r="AW29" s="98">
        <v>45737</v>
      </c>
      <c r="AX29" s="98">
        <v>45744</v>
      </c>
      <c r="AY29" s="100">
        <v>4445.92</v>
      </c>
      <c r="AZ29" s="100">
        <v>0</v>
      </c>
      <c r="BA29" s="100">
        <v>0</v>
      </c>
      <c r="BB29" s="100">
        <v>0</v>
      </c>
      <c r="BC29" s="100">
        <v>0</v>
      </c>
      <c r="BD29" s="100">
        <v>0</v>
      </c>
      <c r="BE29" s="100">
        <v>0</v>
      </c>
      <c r="BF29" s="100">
        <v>0</v>
      </c>
      <c r="BG29" s="97"/>
      <c r="BH29" s="98">
        <v>45737</v>
      </c>
      <c r="BI29" s="100">
        <v>0</v>
      </c>
      <c r="BJ29" s="97" t="s">
        <v>688</v>
      </c>
      <c r="BK29" s="97" t="s">
        <v>689</v>
      </c>
      <c r="BL29" s="97" t="s">
        <v>690</v>
      </c>
      <c r="BM29" s="97" t="s">
        <v>166</v>
      </c>
      <c r="BN29" s="97" t="s">
        <v>60</v>
      </c>
      <c r="BO29" s="97" t="s">
        <v>691</v>
      </c>
      <c r="BP29" s="97" t="s">
        <v>692</v>
      </c>
    </row>
    <row r="30" spans="1:68" x14ac:dyDescent="0.3">
      <c r="A30" s="97">
        <v>2411589</v>
      </c>
      <c r="B30" s="97"/>
      <c r="C30" s="97"/>
      <c r="D30" s="97" t="s">
        <v>165</v>
      </c>
      <c r="E30" s="97" t="s">
        <v>565</v>
      </c>
      <c r="F30" s="97" t="s">
        <v>703</v>
      </c>
      <c r="G30" s="97">
        <v>135638</v>
      </c>
      <c r="H30" s="97">
        <v>6354</v>
      </c>
      <c r="I30" s="97" t="s">
        <v>729</v>
      </c>
      <c r="J30" s="97" t="s">
        <v>172</v>
      </c>
      <c r="K30" s="97" t="s">
        <v>60</v>
      </c>
      <c r="L30" s="97" t="s">
        <v>173</v>
      </c>
      <c r="M30" s="97">
        <v>13</v>
      </c>
      <c r="N30" s="97"/>
      <c r="O30" s="97" t="s">
        <v>686</v>
      </c>
      <c r="P30" s="97"/>
      <c r="Q30" s="97"/>
      <c r="R30" s="98">
        <v>45352</v>
      </c>
      <c r="S30" s="97" t="s">
        <v>687</v>
      </c>
      <c r="T30" s="97">
        <v>2</v>
      </c>
      <c r="U30" s="97" t="s">
        <v>686</v>
      </c>
      <c r="V30" s="98">
        <v>45717</v>
      </c>
      <c r="W30" s="99">
        <v>2</v>
      </c>
      <c r="X30" s="99">
        <v>1</v>
      </c>
      <c r="Y30" s="97"/>
      <c r="Z30" s="99">
        <v>0</v>
      </c>
      <c r="AA30" s="97"/>
      <c r="AB30" s="97"/>
      <c r="AC30" s="97"/>
      <c r="AD30" s="97"/>
      <c r="AE30" s="97"/>
      <c r="AF30" s="97"/>
      <c r="AG30" s="100">
        <v>7605</v>
      </c>
      <c r="AH30" s="100">
        <v>7605</v>
      </c>
      <c r="AI30" s="100">
        <v>0</v>
      </c>
      <c r="AJ30" s="100">
        <v>346.79</v>
      </c>
      <c r="AK30" s="100">
        <v>7951.79</v>
      </c>
      <c r="AL30" s="100"/>
      <c r="AM30" s="100">
        <v>7951.79</v>
      </c>
      <c r="AN30" s="97"/>
      <c r="AO30" s="97"/>
      <c r="AP30" s="97"/>
      <c r="AQ30" s="97"/>
      <c r="AR30" s="99">
        <v>0</v>
      </c>
      <c r="AS30" s="99">
        <v>0</v>
      </c>
      <c r="AT30" s="97"/>
      <c r="AU30" s="100">
        <v>7951.79</v>
      </c>
      <c r="AV30" s="100">
        <v>7951.79</v>
      </c>
      <c r="AW30" s="98">
        <v>45736</v>
      </c>
      <c r="AX30" s="98">
        <v>45737</v>
      </c>
      <c r="AY30" s="100">
        <v>7951.79</v>
      </c>
      <c r="AZ30" s="100">
        <v>0</v>
      </c>
      <c r="BA30" s="100">
        <v>0</v>
      </c>
      <c r="BB30" s="100">
        <v>0</v>
      </c>
      <c r="BC30" s="100">
        <v>0</v>
      </c>
      <c r="BD30" s="100">
        <v>0</v>
      </c>
      <c r="BE30" s="100">
        <v>0</v>
      </c>
      <c r="BF30" s="100">
        <v>0</v>
      </c>
      <c r="BG30" s="97"/>
      <c r="BH30" s="98">
        <v>45737</v>
      </c>
      <c r="BI30" s="100">
        <v>0</v>
      </c>
      <c r="BJ30" s="97" t="s">
        <v>688</v>
      </c>
      <c r="BK30" s="97" t="s">
        <v>689</v>
      </c>
      <c r="BL30" s="97" t="s">
        <v>690</v>
      </c>
      <c r="BM30" s="97" t="s">
        <v>166</v>
      </c>
      <c r="BN30" s="97" t="s">
        <v>60</v>
      </c>
      <c r="BO30" s="97" t="s">
        <v>691</v>
      </c>
      <c r="BP30" s="97" t="s">
        <v>692</v>
      </c>
    </row>
    <row r="31" spans="1:68" x14ac:dyDescent="0.3">
      <c r="A31" s="97">
        <v>2413243</v>
      </c>
      <c r="B31" s="97"/>
      <c r="C31" s="97"/>
      <c r="D31" s="97" t="s">
        <v>165</v>
      </c>
      <c r="E31" s="97" t="s">
        <v>585</v>
      </c>
      <c r="F31" s="97" t="s">
        <v>725</v>
      </c>
      <c r="G31" s="97">
        <v>135639</v>
      </c>
      <c r="H31" s="97">
        <v>6380</v>
      </c>
      <c r="I31" s="97" t="s">
        <v>730</v>
      </c>
      <c r="J31" s="97" t="s">
        <v>216</v>
      </c>
      <c r="K31" s="97" t="s">
        <v>60</v>
      </c>
      <c r="L31" s="97" t="s">
        <v>217</v>
      </c>
      <c r="M31" s="97">
        <v>13</v>
      </c>
      <c r="N31" s="97" t="s">
        <v>696</v>
      </c>
      <c r="O31" s="97" t="s">
        <v>686</v>
      </c>
      <c r="P31" s="97"/>
      <c r="Q31" s="97"/>
      <c r="R31" s="98">
        <v>45352</v>
      </c>
      <c r="S31" s="97" t="s">
        <v>687</v>
      </c>
      <c r="T31" s="97">
        <v>2</v>
      </c>
      <c r="U31" s="97" t="s">
        <v>686</v>
      </c>
      <c r="V31" s="98">
        <v>45717</v>
      </c>
      <c r="W31" s="99">
        <v>2</v>
      </c>
      <c r="X31" s="99">
        <v>1</v>
      </c>
      <c r="Y31" s="97"/>
      <c r="Z31" s="99">
        <v>10.029999999999999</v>
      </c>
      <c r="AA31" s="97"/>
      <c r="AB31" s="97"/>
      <c r="AC31" s="97"/>
      <c r="AD31" s="97"/>
      <c r="AE31" s="97"/>
      <c r="AF31" s="97"/>
      <c r="AG31" s="100">
        <v>3986.12</v>
      </c>
      <c r="AH31" s="100">
        <v>1911.53</v>
      </c>
      <c r="AI31" s="100">
        <v>2074.59</v>
      </c>
      <c r="AJ31" s="100">
        <v>181.77</v>
      </c>
      <c r="AK31" s="100">
        <v>1998.69</v>
      </c>
      <c r="AL31" s="100">
        <v>2169.1999999999998</v>
      </c>
      <c r="AM31" s="100">
        <v>4167.8900000000003</v>
      </c>
      <c r="AN31" s="97"/>
      <c r="AO31" s="97"/>
      <c r="AP31" s="97"/>
      <c r="AQ31" s="97"/>
      <c r="AR31" s="99">
        <v>0</v>
      </c>
      <c r="AS31" s="99">
        <v>0</v>
      </c>
      <c r="AT31" s="97"/>
      <c r="AU31" s="100">
        <v>4167.8900000000003</v>
      </c>
      <c r="AV31" s="100">
        <v>4167.8900000000003</v>
      </c>
      <c r="AW31" s="98">
        <v>45735</v>
      </c>
      <c r="AX31" s="98">
        <v>45736</v>
      </c>
      <c r="AY31" s="100">
        <v>1998.69</v>
      </c>
      <c r="AZ31" s="100">
        <v>2169.1999999999998</v>
      </c>
      <c r="BA31" s="100">
        <v>0</v>
      </c>
      <c r="BB31" s="100">
        <v>0</v>
      </c>
      <c r="BC31" s="100">
        <v>0</v>
      </c>
      <c r="BD31" s="100">
        <v>0</v>
      </c>
      <c r="BE31" s="100">
        <v>0</v>
      </c>
      <c r="BF31" s="100">
        <v>0</v>
      </c>
      <c r="BG31" s="97"/>
      <c r="BH31" s="98">
        <v>45737</v>
      </c>
      <c r="BI31" s="100">
        <v>0</v>
      </c>
      <c r="BJ31" s="97" t="s">
        <v>688</v>
      </c>
      <c r="BK31" s="97" t="s">
        <v>689</v>
      </c>
      <c r="BL31" s="97" t="s">
        <v>690</v>
      </c>
      <c r="BM31" s="97" t="s">
        <v>166</v>
      </c>
      <c r="BN31" s="97" t="s">
        <v>60</v>
      </c>
      <c r="BO31" s="97" t="s">
        <v>691</v>
      </c>
      <c r="BP31" s="97" t="s">
        <v>692</v>
      </c>
    </row>
    <row r="32" spans="1:68" x14ac:dyDescent="0.3">
      <c r="A32" s="97">
        <v>2418317</v>
      </c>
      <c r="B32" s="97"/>
      <c r="C32" s="97"/>
      <c r="D32" s="97" t="s">
        <v>165</v>
      </c>
      <c r="E32" s="97" t="s">
        <v>568</v>
      </c>
      <c r="F32" s="97" t="s">
        <v>610</v>
      </c>
      <c r="G32" s="97">
        <v>135640</v>
      </c>
      <c r="H32" s="97">
        <v>6447</v>
      </c>
      <c r="I32" s="97" t="s">
        <v>731</v>
      </c>
      <c r="J32" s="97" t="s">
        <v>289</v>
      </c>
      <c r="K32" s="97" t="s">
        <v>60</v>
      </c>
      <c r="L32" s="97" t="s">
        <v>290</v>
      </c>
      <c r="M32" s="97">
        <v>8</v>
      </c>
      <c r="N32" s="97" t="s">
        <v>696</v>
      </c>
      <c r="O32" s="97" t="s">
        <v>686</v>
      </c>
      <c r="P32" s="97"/>
      <c r="Q32" s="97"/>
      <c r="R32" s="98">
        <v>45505</v>
      </c>
      <c r="S32" s="97" t="s">
        <v>687</v>
      </c>
      <c r="T32" s="97">
        <v>2</v>
      </c>
      <c r="U32" s="97" t="s">
        <v>686</v>
      </c>
      <c r="V32" s="98">
        <v>45717</v>
      </c>
      <c r="W32" s="99">
        <v>2</v>
      </c>
      <c r="X32" s="99">
        <v>1</v>
      </c>
      <c r="Y32" s="97"/>
      <c r="Z32" s="99">
        <v>10.029999999999999</v>
      </c>
      <c r="AA32" s="97"/>
      <c r="AB32" s="97"/>
      <c r="AC32" s="97"/>
      <c r="AD32" s="97"/>
      <c r="AE32" s="97"/>
      <c r="AF32" s="97"/>
      <c r="AG32" s="100">
        <v>2470.7800000000002</v>
      </c>
      <c r="AH32" s="100">
        <v>690.85</v>
      </c>
      <c r="AI32" s="100">
        <v>1779.93</v>
      </c>
      <c r="AJ32" s="100">
        <v>60.63</v>
      </c>
      <c r="AK32" s="100">
        <v>707.8</v>
      </c>
      <c r="AL32" s="100">
        <v>1823.61</v>
      </c>
      <c r="AM32" s="100">
        <v>2531.41</v>
      </c>
      <c r="AN32" s="97"/>
      <c r="AO32" s="97"/>
      <c r="AP32" s="97"/>
      <c r="AQ32" s="97"/>
      <c r="AR32" s="99">
        <v>50.63</v>
      </c>
      <c r="AS32" s="99">
        <v>8.44</v>
      </c>
      <c r="AT32" s="97"/>
      <c r="AU32" s="100">
        <v>2590.48</v>
      </c>
      <c r="AV32" s="100"/>
      <c r="AW32" s="97"/>
      <c r="AX32" s="97"/>
      <c r="AY32" s="100"/>
      <c r="AZ32" s="100"/>
      <c r="BA32" s="100"/>
      <c r="BB32" s="100"/>
      <c r="BC32" s="100">
        <v>0</v>
      </c>
      <c r="BD32" s="100"/>
      <c r="BE32" s="100"/>
      <c r="BF32" s="100"/>
      <c r="BG32" s="97"/>
      <c r="BH32" s="98">
        <v>45737</v>
      </c>
      <c r="BI32" s="100">
        <v>2590.48</v>
      </c>
      <c r="BJ32" s="97" t="s">
        <v>700</v>
      </c>
      <c r="BK32" s="97" t="s">
        <v>689</v>
      </c>
      <c r="BL32" s="97" t="s">
        <v>690</v>
      </c>
      <c r="BM32" s="97" t="s">
        <v>166</v>
      </c>
      <c r="BN32" s="97" t="s">
        <v>60</v>
      </c>
      <c r="BO32" s="97" t="s">
        <v>691</v>
      </c>
      <c r="BP32" s="97" t="s">
        <v>692</v>
      </c>
    </row>
    <row r="33" spans="1:68" x14ac:dyDescent="0.3">
      <c r="A33" s="97">
        <v>2411626</v>
      </c>
      <c r="B33" s="97"/>
      <c r="C33" s="97"/>
      <c r="D33" s="97" t="s">
        <v>165</v>
      </c>
      <c r="E33" s="97" t="s">
        <v>565</v>
      </c>
      <c r="F33" s="97" t="s">
        <v>716</v>
      </c>
      <c r="G33" s="97">
        <v>135642</v>
      </c>
      <c r="H33" s="97">
        <v>6355</v>
      </c>
      <c r="I33" s="97" t="s">
        <v>732</v>
      </c>
      <c r="J33" s="97" t="s">
        <v>174</v>
      </c>
      <c r="K33" s="97" t="s">
        <v>60</v>
      </c>
      <c r="L33" s="97" t="s">
        <v>175</v>
      </c>
      <c r="M33" s="97">
        <v>13</v>
      </c>
      <c r="N33" s="97"/>
      <c r="O33" s="97" t="s">
        <v>686</v>
      </c>
      <c r="P33" s="97"/>
      <c r="Q33" s="97"/>
      <c r="R33" s="98">
        <v>45352</v>
      </c>
      <c r="S33" s="97" t="s">
        <v>687</v>
      </c>
      <c r="T33" s="97">
        <v>2</v>
      </c>
      <c r="U33" s="97" t="s">
        <v>686</v>
      </c>
      <c r="V33" s="98">
        <v>45717</v>
      </c>
      <c r="W33" s="99">
        <v>2</v>
      </c>
      <c r="X33" s="99">
        <v>1</v>
      </c>
      <c r="Y33" s="97"/>
      <c r="Z33" s="99">
        <v>0</v>
      </c>
      <c r="AA33" s="97"/>
      <c r="AB33" s="97"/>
      <c r="AC33" s="97"/>
      <c r="AD33" s="97"/>
      <c r="AE33" s="97"/>
      <c r="AF33" s="97"/>
      <c r="AG33" s="100">
        <v>7605</v>
      </c>
      <c r="AH33" s="100">
        <v>7605</v>
      </c>
      <c r="AI33" s="100">
        <v>0</v>
      </c>
      <c r="AJ33" s="100">
        <v>346.79</v>
      </c>
      <c r="AK33" s="100">
        <v>7951.79</v>
      </c>
      <c r="AL33" s="100"/>
      <c r="AM33" s="100">
        <v>7951.79</v>
      </c>
      <c r="AN33" s="97"/>
      <c r="AO33" s="97"/>
      <c r="AP33" s="97"/>
      <c r="AQ33" s="97"/>
      <c r="AR33" s="99">
        <v>0</v>
      </c>
      <c r="AS33" s="99">
        <v>0</v>
      </c>
      <c r="AT33" s="97"/>
      <c r="AU33" s="100">
        <v>7951.79</v>
      </c>
      <c r="AV33" s="100">
        <v>7951.79</v>
      </c>
      <c r="AW33" s="98">
        <v>45736</v>
      </c>
      <c r="AX33" s="98">
        <v>45737</v>
      </c>
      <c r="AY33" s="100">
        <v>7951.79</v>
      </c>
      <c r="AZ33" s="100">
        <v>0</v>
      </c>
      <c r="BA33" s="100">
        <v>0</v>
      </c>
      <c r="BB33" s="100">
        <v>0</v>
      </c>
      <c r="BC33" s="100">
        <v>0</v>
      </c>
      <c r="BD33" s="100">
        <v>0</v>
      </c>
      <c r="BE33" s="100">
        <v>0</v>
      </c>
      <c r="BF33" s="100">
        <v>0</v>
      </c>
      <c r="BG33" s="97"/>
      <c r="BH33" s="98">
        <v>45737</v>
      </c>
      <c r="BI33" s="100">
        <v>0</v>
      </c>
      <c r="BJ33" s="97" t="s">
        <v>688</v>
      </c>
      <c r="BK33" s="97" t="s">
        <v>689</v>
      </c>
      <c r="BL33" s="97" t="s">
        <v>690</v>
      </c>
      <c r="BM33" s="97" t="s">
        <v>166</v>
      </c>
      <c r="BN33" s="97" t="s">
        <v>60</v>
      </c>
      <c r="BO33" s="97" t="s">
        <v>691</v>
      </c>
      <c r="BP33" s="97" t="s">
        <v>692</v>
      </c>
    </row>
    <row r="34" spans="1:68" x14ac:dyDescent="0.3">
      <c r="A34" s="97">
        <v>2418492</v>
      </c>
      <c r="B34" s="97"/>
      <c r="C34" s="97"/>
      <c r="D34" s="97" t="s">
        <v>165</v>
      </c>
      <c r="E34" s="97" t="s">
        <v>603</v>
      </c>
      <c r="F34" s="97" t="s">
        <v>612</v>
      </c>
      <c r="G34" s="97">
        <v>135643</v>
      </c>
      <c r="H34" s="97">
        <v>6448</v>
      </c>
      <c r="I34" s="97" t="s">
        <v>733</v>
      </c>
      <c r="J34" s="97" t="s">
        <v>291</v>
      </c>
      <c r="K34" s="97" t="s">
        <v>60</v>
      </c>
      <c r="L34" s="97" t="s">
        <v>292</v>
      </c>
      <c r="M34" s="97">
        <v>8</v>
      </c>
      <c r="N34" s="97" t="s">
        <v>696</v>
      </c>
      <c r="O34" s="97" t="s">
        <v>686</v>
      </c>
      <c r="P34" s="97"/>
      <c r="Q34" s="97"/>
      <c r="R34" s="98">
        <v>45505</v>
      </c>
      <c r="S34" s="97" t="s">
        <v>687</v>
      </c>
      <c r="T34" s="97">
        <v>2</v>
      </c>
      <c r="U34" s="97" t="s">
        <v>686</v>
      </c>
      <c r="V34" s="98">
        <v>45717</v>
      </c>
      <c r="W34" s="99">
        <v>2</v>
      </c>
      <c r="X34" s="99">
        <v>1</v>
      </c>
      <c r="Y34" s="97"/>
      <c r="Z34" s="99">
        <v>10.029999999999999</v>
      </c>
      <c r="AA34" s="97"/>
      <c r="AB34" s="97"/>
      <c r="AC34" s="97"/>
      <c r="AD34" s="97"/>
      <c r="AE34" s="97"/>
      <c r="AF34" s="97"/>
      <c r="AG34" s="100">
        <v>3620.08</v>
      </c>
      <c r="AH34" s="100">
        <v>1012.2</v>
      </c>
      <c r="AI34" s="100">
        <v>2607.88</v>
      </c>
      <c r="AJ34" s="100">
        <v>88.84</v>
      </c>
      <c r="AK34" s="100">
        <v>1037.04</v>
      </c>
      <c r="AL34" s="100">
        <v>2671.88</v>
      </c>
      <c r="AM34" s="100">
        <v>3708.92</v>
      </c>
      <c r="AN34" s="97"/>
      <c r="AO34" s="97"/>
      <c r="AP34" s="97"/>
      <c r="AQ34" s="97"/>
      <c r="AR34" s="99">
        <v>0</v>
      </c>
      <c r="AS34" s="99">
        <v>0</v>
      </c>
      <c r="AT34" s="97"/>
      <c r="AU34" s="100">
        <v>3708.92</v>
      </c>
      <c r="AV34" s="100">
        <v>3708.92</v>
      </c>
      <c r="AW34" s="98">
        <v>45726</v>
      </c>
      <c r="AX34" s="98">
        <v>45727</v>
      </c>
      <c r="AY34" s="100">
        <v>1037.04</v>
      </c>
      <c r="AZ34" s="100">
        <v>2671.88</v>
      </c>
      <c r="BA34" s="100">
        <v>0</v>
      </c>
      <c r="BB34" s="100">
        <v>0</v>
      </c>
      <c r="BC34" s="100">
        <v>0</v>
      </c>
      <c r="BD34" s="100">
        <v>0</v>
      </c>
      <c r="BE34" s="100">
        <v>0</v>
      </c>
      <c r="BF34" s="100">
        <v>0</v>
      </c>
      <c r="BG34" s="97"/>
      <c r="BH34" s="98">
        <v>45726</v>
      </c>
      <c r="BI34" s="100">
        <v>0</v>
      </c>
      <c r="BJ34" s="97" t="s">
        <v>688</v>
      </c>
      <c r="BK34" s="97" t="s">
        <v>689</v>
      </c>
      <c r="BL34" s="97" t="s">
        <v>690</v>
      </c>
      <c r="BM34" s="97" t="s">
        <v>166</v>
      </c>
      <c r="BN34" s="97" t="s">
        <v>60</v>
      </c>
      <c r="BO34" s="97" t="s">
        <v>691</v>
      </c>
      <c r="BP34" s="97" t="s">
        <v>692</v>
      </c>
    </row>
    <row r="35" spans="1:68" x14ac:dyDescent="0.3">
      <c r="A35" s="97">
        <v>2419214</v>
      </c>
      <c r="B35" s="97"/>
      <c r="C35" s="97"/>
      <c r="D35" s="97" t="s">
        <v>165</v>
      </c>
      <c r="E35" s="97" t="s">
        <v>606</v>
      </c>
      <c r="F35" s="97" t="s">
        <v>734</v>
      </c>
      <c r="G35" s="97">
        <v>135694</v>
      </c>
      <c r="H35" s="97">
        <v>6473</v>
      </c>
      <c r="I35" s="97" t="s">
        <v>735</v>
      </c>
      <c r="J35" s="97" t="s">
        <v>301</v>
      </c>
      <c r="K35" s="97" t="s">
        <v>60</v>
      </c>
      <c r="L35" s="97" t="s">
        <v>302</v>
      </c>
      <c r="M35" s="97">
        <v>4</v>
      </c>
      <c r="N35" s="97"/>
      <c r="O35" s="97" t="s">
        <v>686</v>
      </c>
      <c r="P35" s="97"/>
      <c r="Q35" s="97"/>
      <c r="R35" s="98">
        <v>45627</v>
      </c>
      <c r="S35" s="97" t="s">
        <v>723</v>
      </c>
      <c r="T35" s="97">
        <v>2</v>
      </c>
      <c r="U35" s="97" t="s">
        <v>686</v>
      </c>
      <c r="V35" s="98">
        <v>45717</v>
      </c>
      <c r="W35" s="99">
        <v>2</v>
      </c>
      <c r="X35" s="99">
        <v>1</v>
      </c>
      <c r="Y35" s="97"/>
      <c r="Z35" s="99">
        <v>0</v>
      </c>
      <c r="AA35" s="97"/>
      <c r="AB35" s="97"/>
      <c r="AC35" s="97"/>
      <c r="AD35" s="97"/>
      <c r="AE35" s="97"/>
      <c r="AF35" s="97"/>
      <c r="AG35" s="100">
        <v>15518.2</v>
      </c>
      <c r="AH35" s="100">
        <v>15518.2</v>
      </c>
      <c r="AI35" s="100">
        <v>0</v>
      </c>
      <c r="AJ35" s="100">
        <v>0</v>
      </c>
      <c r="AK35" s="100">
        <v>15518.2</v>
      </c>
      <c r="AL35" s="100"/>
      <c r="AM35" s="100">
        <v>15518.2</v>
      </c>
      <c r="AN35" s="97"/>
      <c r="AO35" s="97"/>
      <c r="AP35" s="97"/>
      <c r="AQ35" s="97"/>
      <c r="AR35" s="99">
        <v>0</v>
      </c>
      <c r="AS35" s="99">
        <v>0</v>
      </c>
      <c r="AT35" s="97"/>
      <c r="AU35" s="100">
        <v>15518.2</v>
      </c>
      <c r="AV35" s="100">
        <v>15518.2</v>
      </c>
      <c r="AW35" s="98">
        <v>45726</v>
      </c>
      <c r="AX35" s="98">
        <v>45727</v>
      </c>
      <c r="AY35" s="100">
        <v>15518.2</v>
      </c>
      <c r="AZ35" s="100">
        <v>0</v>
      </c>
      <c r="BA35" s="100">
        <v>0</v>
      </c>
      <c r="BB35" s="100">
        <v>0</v>
      </c>
      <c r="BC35" s="100">
        <v>0</v>
      </c>
      <c r="BD35" s="100">
        <v>0</v>
      </c>
      <c r="BE35" s="100">
        <v>0</v>
      </c>
      <c r="BF35" s="100">
        <v>0</v>
      </c>
      <c r="BG35" s="97"/>
      <c r="BH35" s="98">
        <v>45737</v>
      </c>
      <c r="BI35" s="100">
        <v>0</v>
      </c>
      <c r="BJ35" s="97" t="s">
        <v>688</v>
      </c>
      <c r="BK35" s="97" t="s">
        <v>689</v>
      </c>
      <c r="BL35" s="97" t="s">
        <v>690</v>
      </c>
      <c r="BM35" s="97" t="s">
        <v>166</v>
      </c>
      <c r="BN35" s="97" t="s">
        <v>60</v>
      </c>
      <c r="BO35" s="97" t="s">
        <v>691</v>
      </c>
      <c r="BP35" s="97" t="s">
        <v>692</v>
      </c>
    </row>
    <row r="36" spans="1:68" x14ac:dyDescent="0.3">
      <c r="A36" s="97">
        <v>2419254</v>
      </c>
      <c r="B36" s="97"/>
      <c r="C36" s="97"/>
      <c r="D36" s="97" t="s">
        <v>165</v>
      </c>
      <c r="E36" s="97" t="s">
        <v>606</v>
      </c>
      <c r="F36" s="97" t="s">
        <v>736</v>
      </c>
      <c r="G36" s="97">
        <v>135695</v>
      </c>
      <c r="H36" s="97">
        <v>6474</v>
      </c>
      <c r="I36" s="97" t="s">
        <v>737</v>
      </c>
      <c r="J36" s="97" t="s">
        <v>301</v>
      </c>
      <c r="K36" s="97" t="s">
        <v>60</v>
      </c>
      <c r="L36" s="97" t="s">
        <v>302</v>
      </c>
      <c r="M36" s="97">
        <v>4</v>
      </c>
      <c r="N36" s="97"/>
      <c r="O36" s="97" t="s">
        <v>686</v>
      </c>
      <c r="P36" s="97"/>
      <c r="Q36" s="97"/>
      <c r="R36" s="98">
        <v>45627</v>
      </c>
      <c r="S36" s="97" t="s">
        <v>723</v>
      </c>
      <c r="T36" s="97">
        <v>2</v>
      </c>
      <c r="U36" s="97" t="s">
        <v>686</v>
      </c>
      <c r="V36" s="98">
        <v>45717</v>
      </c>
      <c r="W36" s="99">
        <v>2</v>
      </c>
      <c r="X36" s="99">
        <v>1</v>
      </c>
      <c r="Y36" s="97"/>
      <c r="Z36" s="99">
        <v>0</v>
      </c>
      <c r="AA36" s="97"/>
      <c r="AB36" s="97"/>
      <c r="AC36" s="97"/>
      <c r="AD36" s="97"/>
      <c r="AE36" s="97"/>
      <c r="AF36" s="97"/>
      <c r="AG36" s="100">
        <v>15518.2</v>
      </c>
      <c r="AH36" s="100">
        <v>15518.2</v>
      </c>
      <c r="AI36" s="100">
        <v>0</v>
      </c>
      <c r="AJ36" s="100">
        <v>0</v>
      </c>
      <c r="AK36" s="100">
        <v>15518.2</v>
      </c>
      <c r="AL36" s="100"/>
      <c r="AM36" s="100">
        <v>15518.2</v>
      </c>
      <c r="AN36" s="97"/>
      <c r="AO36" s="97"/>
      <c r="AP36" s="97"/>
      <c r="AQ36" s="97"/>
      <c r="AR36" s="99">
        <v>0</v>
      </c>
      <c r="AS36" s="99">
        <v>0</v>
      </c>
      <c r="AT36" s="97"/>
      <c r="AU36" s="100">
        <v>15518.2</v>
      </c>
      <c r="AV36" s="100">
        <v>15518.2</v>
      </c>
      <c r="AW36" s="98">
        <v>45737</v>
      </c>
      <c r="AX36" s="98">
        <v>45740</v>
      </c>
      <c r="AY36" s="100">
        <v>15518.2</v>
      </c>
      <c r="AZ36" s="100">
        <v>0</v>
      </c>
      <c r="BA36" s="100">
        <v>0</v>
      </c>
      <c r="BB36" s="100">
        <v>0</v>
      </c>
      <c r="BC36" s="100">
        <v>0</v>
      </c>
      <c r="BD36" s="100">
        <v>0</v>
      </c>
      <c r="BE36" s="100">
        <v>0</v>
      </c>
      <c r="BF36" s="100">
        <v>0</v>
      </c>
      <c r="BG36" s="97"/>
      <c r="BH36" s="98">
        <v>45737</v>
      </c>
      <c r="BI36" s="100">
        <v>0</v>
      </c>
      <c r="BJ36" s="97" t="s">
        <v>688</v>
      </c>
      <c r="BK36" s="97" t="s">
        <v>689</v>
      </c>
      <c r="BL36" s="97" t="s">
        <v>690</v>
      </c>
      <c r="BM36" s="97" t="s">
        <v>166</v>
      </c>
      <c r="BN36" s="97" t="s">
        <v>60</v>
      </c>
      <c r="BO36" s="97" t="s">
        <v>691</v>
      </c>
      <c r="BP36" s="97" t="s">
        <v>692</v>
      </c>
    </row>
    <row r="37" spans="1:68" x14ac:dyDescent="0.3">
      <c r="A37" s="97">
        <v>2414246</v>
      </c>
      <c r="B37" s="97"/>
      <c r="C37" s="97"/>
      <c r="D37" s="97" t="s">
        <v>165</v>
      </c>
      <c r="E37" s="97" t="s">
        <v>568</v>
      </c>
      <c r="F37" s="97" t="s">
        <v>604</v>
      </c>
      <c r="G37" s="97">
        <v>135644</v>
      </c>
      <c r="H37" s="97">
        <v>6394</v>
      </c>
      <c r="I37" s="97" t="s">
        <v>738</v>
      </c>
      <c r="J37" s="97" t="s">
        <v>237</v>
      </c>
      <c r="K37" s="97" t="s">
        <v>60</v>
      </c>
      <c r="L37" s="97" t="s">
        <v>238</v>
      </c>
      <c r="M37" s="97">
        <v>13</v>
      </c>
      <c r="N37" s="97" t="s">
        <v>696</v>
      </c>
      <c r="O37" s="97" t="s">
        <v>686</v>
      </c>
      <c r="P37" s="97"/>
      <c r="Q37" s="97"/>
      <c r="R37" s="98">
        <v>45352</v>
      </c>
      <c r="S37" s="97" t="s">
        <v>687</v>
      </c>
      <c r="T37" s="97">
        <v>2</v>
      </c>
      <c r="U37" s="97" t="s">
        <v>686</v>
      </c>
      <c r="V37" s="98">
        <v>45717</v>
      </c>
      <c r="W37" s="99">
        <v>2</v>
      </c>
      <c r="X37" s="99">
        <v>1</v>
      </c>
      <c r="Y37" s="97"/>
      <c r="Z37" s="99">
        <v>10.029999999999999</v>
      </c>
      <c r="AA37" s="97"/>
      <c r="AB37" s="97"/>
      <c r="AC37" s="97"/>
      <c r="AD37" s="97"/>
      <c r="AE37" s="97"/>
      <c r="AF37" s="97"/>
      <c r="AG37" s="100">
        <v>2821.68</v>
      </c>
      <c r="AH37" s="100">
        <v>860.77</v>
      </c>
      <c r="AI37" s="100">
        <v>1960.91</v>
      </c>
      <c r="AJ37" s="100">
        <v>128.66</v>
      </c>
      <c r="AK37" s="100">
        <v>900.02</v>
      </c>
      <c r="AL37" s="100">
        <v>2050.3200000000002</v>
      </c>
      <c r="AM37" s="100">
        <v>2950.34</v>
      </c>
      <c r="AN37" s="97"/>
      <c r="AO37" s="97"/>
      <c r="AP37" s="97"/>
      <c r="AQ37" s="97"/>
      <c r="AR37" s="99">
        <v>59.01</v>
      </c>
      <c r="AS37" s="99">
        <v>9.83</v>
      </c>
      <c r="AT37" s="97"/>
      <c r="AU37" s="100">
        <v>3019.18</v>
      </c>
      <c r="AV37" s="100"/>
      <c r="AW37" s="97"/>
      <c r="AX37" s="97"/>
      <c r="AY37" s="100"/>
      <c r="AZ37" s="100"/>
      <c r="BA37" s="100"/>
      <c r="BB37" s="100"/>
      <c r="BC37" s="100">
        <v>0</v>
      </c>
      <c r="BD37" s="100"/>
      <c r="BE37" s="100"/>
      <c r="BF37" s="100"/>
      <c r="BG37" s="97"/>
      <c r="BH37" s="98">
        <v>45737</v>
      </c>
      <c r="BI37" s="100">
        <v>3019.18</v>
      </c>
      <c r="BJ37" s="97" t="s">
        <v>700</v>
      </c>
      <c r="BK37" s="97" t="s">
        <v>689</v>
      </c>
      <c r="BL37" s="97" t="s">
        <v>690</v>
      </c>
      <c r="BM37" s="97" t="s">
        <v>166</v>
      </c>
      <c r="BN37" s="97" t="s">
        <v>60</v>
      </c>
      <c r="BO37" s="97" t="s">
        <v>691</v>
      </c>
      <c r="BP37" s="97" t="s">
        <v>692</v>
      </c>
    </row>
    <row r="38" spans="1:68" x14ac:dyDescent="0.3">
      <c r="A38" s="97">
        <v>2414504</v>
      </c>
      <c r="B38" s="97"/>
      <c r="C38" s="97"/>
      <c r="D38" s="97" t="s">
        <v>165</v>
      </c>
      <c r="E38" s="97" t="s">
        <v>568</v>
      </c>
      <c r="F38" s="97" t="s">
        <v>612</v>
      </c>
      <c r="G38" s="97">
        <v>135645</v>
      </c>
      <c r="H38" s="97">
        <v>6396</v>
      </c>
      <c r="I38" s="97" t="s">
        <v>739</v>
      </c>
      <c r="J38" s="97" t="s">
        <v>237</v>
      </c>
      <c r="K38" s="97" t="s">
        <v>60</v>
      </c>
      <c r="L38" s="97" t="s">
        <v>238</v>
      </c>
      <c r="M38" s="97">
        <v>13</v>
      </c>
      <c r="N38" s="97" t="s">
        <v>696</v>
      </c>
      <c r="O38" s="97" t="s">
        <v>686</v>
      </c>
      <c r="P38" s="97"/>
      <c r="Q38" s="97"/>
      <c r="R38" s="98">
        <v>45352</v>
      </c>
      <c r="S38" s="97" t="s">
        <v>687</v>
      </c>
      <c r="T38" s="97">
        <v>2</v>
      </c>
      <c r="U38" s="97" t="s">
        <v>686</v>
      </c>
      <c r="V38" s="98">
        <v>45717</v>
      </c>
      <c r="W38" s="99">
        <v>2</v>
      </c>
      <c r="X38" s="99">
        <v>1</v>
      </c>
      <c r="Y38" s="97"/>
      <c r="Z38" s="99">
        <v>10.029999999999999</v>
      </c>
      <c r="AA38" s="97"/>
      <c r="AB38" s="97"/>
      <c r="AC38" s="97"/>
      <c r="AD38" s="97"/>
      <c r="AE38" s="97"/>
      <c r="AF38" s="97"/>
      <c r="AG38" s="100">
        <v>2958.92</v>
      </c>
      <c r="AH38" s="100">
        <v>841.97</v>
      </c>
      <c r="AI38" s="100">
        <v>2116.9499999999998</v>
      </c>
      <c r="AJ38" s="100">
        <v>134.91999999999999</v>
      </c>
      <c r="AK38" s="100">
        <v>880.36</v>
      </c>
      <c r="AL38" s="100">
        <v>2213.48</v>
      </c>
      <c r="AM38" s="100">
        <v>3093.84</v>
      </c>
      <c r="AN38" s="97"/>
      <c r="AO38" s="97"/>
      <c r="AP38" s="97"/>
      <c r="AQ38" s="97"/>
      <c r="AR38" s="99">
        <v>61.88</v>
      </c>
      <c r="AS38" s="99">
        <v>10.31</v>
      </c>
      <c r="AT38" s="97"/>
      <c r="AU38" s="100">
        <v>3166.03</v>
      </c>
      <c r="AV38" s="100"/>
      <c r="AW38" s="97"/>
      <c r="AX38" s="97"/>
      <c r="AY38" s="100"/>
      <c r="AZ38" s="100"/>
      <c r="BA38" s="100"/>
      <c r="BB38" s="100"/>
      <c r="BC38" s="100">
        <v>0</v>
      </c>
      <c r="BD38" s="100"/>
      <c r="BE38" s="100"/>
      <c r="BF38" s="100"/>
      <c r="BG38" s="97"/>
      <c r="BH38" s="98">
        <v>45737</v>
      </c>
      <c r="BI38" s="100">
        <v>3166.03</v>
      </c>
      <c r="BJ38" s="97" t="s">
        <v>700</v>
      </c>
      <c r="BK38" s="97" t="s">
        <v>689</v>
      </c>
      <c r="BL38" s="97" t="s">
        <v>690</v>
      </c>
      <c r="BM38" s="97" t="s">
        <v>166</v>
      </c>
      <c r="BN38" s="97" t="s">
        <v>60</v>
      </c>
      <c r="BO38" s="97" t="s">
        <v>691</v>
      </c>
      <c r="BP38" s="97" t="s">
        <v>692</v>
      </c>
    </row>
    <row r="39" spans="1:68" x14ac:dyDescent="0.3">
      <c r="A39" s="97">
        <v>2412804</v>
      </c>
      <c r="B39" s="97"/>
      <c r="C39" s="97"/>
      <c r="D39" s="97" t="s">
        <v>165</v>
      </c>
      <c r="E39" s="97" t="s">
        <v>581</v>
      </c>
      <c r="F39" s="97" t="s">
        <v>597</v>
      </c>
      <c r="G39" s="97">
        <v>135646</v>
      </c>
      <c r="H39" s="97">
        <v>6375</v>
      </c>
      <c r="I39" s="97" t="s">
        <v>740</v>
      </c>
      <c r="J39" s="97" t="s">
        <v>207</v>
      </c>
      <c r="K39" s="97" t="s">
        <v>60</v>
      </c>
      <c r="L39" s="97" t="s">
        <v>208</v>
      </c>
      <c r="M39" s="97">
        <v>13</v>
      </c>
      <c r="N39" s="97"/>
      <c r="O39" s="97" t="s">
        <v>686</v>
      </c>
      <c r="P39" s="97"/>
      <c r="Q39" s="97"/>
      <c r="R39" s="98">
        <v>45352</v>
      </c>
      <c r="S39" s="97" t="s">
        <v>687</v>
      </c>
      <c r="T39" s="97">
        <v>2</v>
      </c>
      <c r="U39" s="97" t="s">
        <v>686</v>
      </c>
      <c r="V39" s="98">
        <v>45717</v>
      </c>
      <c r="W39" s="99">
        <v>2</v>
      </c>
      <c r="X39" s="99">
        <v>1</v>
      </c>
      <c r="Y39" s="97"/>
      <c r="Z39" s="99">
        <v>0</v>
      </c>
      <c r="AA39" s="97"/>
      <c r="AB39" s="97"/>
      <c r="AC39" s="97"/>
      <c r="AD39" s="97"/>
      <c r="AE39" s="97"/>
      <c r="AF39" s="97"/>
      <c r="AG39" s="100">
        <v>10117.82</v>
      </c>
      <c r="AH39" s="100">
        <v>10117.82</v>
      </c>
      <c r="AI39" s="100">
        <v>0</v>
      </c>
      <c r="AJ39" s="100">
        <v>461.33</v>
      </c>
      <c r="AK39" s="100">
        <v>10579.15</v>
      </c>
      <c r="AL39" s="100"/>
      <c r="AM39" s="100">
        <v>10579.15</v>
      </c>
      <c r="AN39" s="97"/>
      <c r="AO39" s="97"/>
      <c r="AP39" s="97"/>
      <c r="AQ39" s="97"/>
      <c r="AR39" s="99">
        <v>0</v>
      </c>
      <c r="AS39" s="99">
        <v>0</v>
      </c>
      <c r="AT39" s="97"/>
      <c r="AU39" s="100">
        <v>10579.15</v>
      </c>
      <c r="AV39" s="100">
        <v>10579.15</v>
      </c>
      <c r="AW39" s="98">
        <v>45726</v>
      </c>
      <c r="AX39" s="98">
        <v>45727</v>
      </c>
      <c r="AY39" s="100">
        <v>10579.15</v>
      </c>
      <c r="AZ39" s="100">
        <v>0</v>
      </c>
      <c r="BA39" s="100">
        <v>0</v>
      </c>
      <c r="BB39" s="100">
        <v>0</v>
      </c>
      <c r="BC39" s="100">
        <v>0</v>
      </c>
      <c r="BD39" s="100">
        <v>0</v>
      </c>
      <c r="BE39" s="100">
        <v>0</v>
      </c>
      <c r="BF39" s="100">
        <v>0</v>
      </c>
      <c r="BG39" s="97"/>
      <c r="BH39" s="98">
        <v>45726</v>
      </c>
      <c r="BI39" s="100">
        <v>0</v>
      </c>
      <c r="BJ39" s="97" t="s">
        <v>688</v>
      </c>
      <c r="BK39" s="97" t="s">
        <v>689</v>
      </c>
      <c r="BL39" s="97" t="s">
        <v>690</v>
      </c>
      <c r="BM39" s="97" t="s">
        <v>166</v>
      </c>
      <c r="BN39" s="97" t="s">
        <v>60</v>
      </c>
      <c r="BO39" s="97" t="s">
        <v>691</v>
      </c>
      <c r="BP39" s="97" t="s">
        <v>692</v>
      </c>
    </row>
    <row r="40" spans="1:68" x14ac:dyDescent="0.3">
      <c r="A40" s="97">
        <v>2411889</v>
      </c>
      <c r="B40" s="97"/>
      <c r="C40" s="97"/>
      <c r="D40" s="97" t="s">
        <v>165</v>
      </c>
      <c r="E40" s="97" t="s">
        <v>581</v>
      </c>
      <c r="F40" s="97" t="s">
        <v>701</v>
      </c>
      <c r="G40" s="97">
        <v>135647</v>
      </c>
      <c r="H40" s="97">
        <v>6359</v>
      </c>
      <c r="I40" s="97" t="s">
        <v>741</v>
      </c>
      <c r="J40" s="97" t="s">
        <v>183</v>
      </c>
      <c r="K40" s="97" t="s">
        <v>60</v>
      </c>
      <c r="L40" s="97" t="s">
        <v>184</v>
      </c>
      <c r="M40" s="97">
        <v>13</v>
      </c>
      <c r="N40" s="97"/>
      <c r="O40" s="97" t="s">
        <v>686</v>
      </c>
      <c r="P40" s="97"/>
      <c r="Q40" s="97"/>
      <c r="R40" s="98">
        <v>45352</v>
      </c>
      <c r="S40" s="97" t="s">
        <v>687</v>
      </c>
      <c r="T40" s="97">
        <v>2</v>
      </c>
      <c r="U40" s="97" t="s">
        <v>686</v>
      </c>
      <c r="V40" s="98">
        <v>45717</v>
      </c>
      <c r="W40" s="99">
        <v>2</v>
      </c>
      <c r="X40" s="99">
        <v>1</v>
      </c>
      <c r="Y40" s="97"/>
      <c r="Z40" s="99">
        <v>0</v>
      </c>
      <c r="AA40" s="97"/>
      <c r="AB40" s="97"/>
      <c r="AC40" s="97"/>
      <c r="AD40" s="97"/>
      <c r="AE40" s="97"/>
      <c r="AF40" s="97"/>
      <c r="AG40" s="100">
        <v>7605</v>
      </c>
      <c r="AH40" s="100">
        <v>7605</v>
      </c>
      <c r="AI40" s="100">
        <v>0</v>
      </c>
      <c r="AJ40" s="100">
        <v>346.79</v>
      </c>
      <c r="AK40" s="100">
        <v>7951.79</v>
      </c>
      <c r="AL40" s="100"/>
      <c r="AM40" s="100">
        <v>7951.79</v>
      </c>
      <c r="AN40" s="97"/>
      <c r="AO40" s="97"/>
      <c r="AP40" s="97"/>
      <c r="AQ40" s="97"/>
      <c r="AR40" s="99">
        <v>0</v>
      </c>
      <c r="AS40" s="99">
        <v>0</v>
      </c>
      <c r="AT40" s="97"/>
      <c r="AU40" s="100">
        <v>7951.79</v>
      </c>
      <c r="AV40" s="100">
        <v>7951.79</v>
      </c>
      <c r="AW40" s="98">
        <v>45737</v>
      </c>
      <c r="AX40" s="98">
        <v>45740</v>
      </c>
      <c r="AY40" s="100">
        <v>7951.79</v>
      </c>
      <c r="AZ40" s="100">
        <v>0</v>
      </c>
      <c r="BA40" s="100">
        <v>0</v>
      </c>
      <c r="BB40" s="100">
        <v>0</v>
      </c>
      <c r="BC40" s="100">
        <v>0</v>
      </c>
      <c r="BD40" s="100">
        <v>0</v>
      </c>
      <c r="BE40" s="100">
        <v>0</v>
      </c>
      <c r="BF40" s="100">
        <v>0</v>
      </c>
      <c r="BG40" s="97"/>
      <c r="BH40" s="98">
        <v>45737</v>
      </c>
      <c r="BI40" s="100">
        <v>0</v>
      </c>
      <c r="BJ40" s="97" t="s">
        <v>688</v>
      </c>
      <c r="BK40" s="97" t="s">
        <v>689</v>
      </c>
      <c r="BL40" s="97" t="s">
        <v>690</v>
      </c>
      <c r="BM40" s="97" t="s">
        <v>166</v>
      </c>
      <c r="BN40" s="97" t="s">
        <v>60</v>
      </c>
      <c r="BO40" s="97" t="s">
        <v>691</v>
      </c>
      <c r="BP40" s="97" t="s">
        <v>692</v>
      </c>
    </row>
    <row r="41" spans="1:68" x14ac:dyDescent="0.3">
      <c r="A41" s="97">
        <v>2416304</v>
      </c>
      <c r="B41" s="97"/>
      <c r="C41" s="97"/>
      <c r="D41" s="97" t="s">
        <v>165</v>
      </c>
      <c r="E41" s="97" t="s">
        <v>568</v>
      </c>
      <c r="F41" s="97" t="s">
        <v>703</v>
      </c>
      <c r="G41" s="97">
        <v>135649</v>
      </c>
      <c r="H41" s="97">
        <v>6415</v>
      </c>
      <c r="I41" s="97" t="s">
        <v>742</v>
      </c>
      <c r="J41" s="97" t="s">
        <v>261</v>
      </c>
      <c r="K41" s="97" t="s">
        <v>60</v>
      </c>
      <c r="L41" s="97" t="s">
        <v>262</v>
      </c>
      <c r="M41" s="97">
        <v>12</v>
      </c>
      <c r="N41" s="97" t="s">
        <v>696</v>
      </c>
      <c r="O41" s="97" t="s">
        <v>686</v>
      </c>
      <c r="P41" s="97"/>
      <c r="Q41" s="97"/>
      <c r="R41" s="98">
        <v>45383</v>
      </c>
      <c r="S41" s="97" t="s">
        <v>687</v>
      </c>
      <c r="T41" s="97">
        <v>2</v>
      </c>
      <c r="U41" s="97" t="s">
        <v>686</v>
      </c>
      <c r="V41" s="98">
        <v>45717</v>
      </c>
      <c r="W41" s="99">
        <v>2</v>
      </c>
      <c r="X41" s="99">
        <v>1</v>
      </c>
      <c r="Y41" s="97"/>
      <c r="Z41" s="99">
        <v>10.029999999999999</v>
      </c>
      <c r="AA41" s="97"/>
      <c r="AB41" s="97"/>
      <c r="AC41" s="97"/>
      <c r="AD41" s="97"/>
      <c r="AE41" s="97"/>
      <c r="AF41" s="97"/>
      <c r="AG41" s="100">
        <v>2300</v>
      </c>
      <c r="AH41" s="100">
        <v>649.04</v>
      </c>
      <c r="AI41" s="100">
        <v>1650.96</v>
      </c>
      <c r="AJ41" s="100">
        <v>85.08</v>
      </c>
      <c r="AK41" s="100">
        <v>673.05</v>
      </c>
      <c r="AL41" s="100">
        <v>1712.03</v>
      </c>
      <c r="AM41" s="100">
        <v>2385.08</v>
      </c>
      <c r="AN41" s="97"/>
      <c r="AO41" s="97"/>
      <c r="AP41" s="97"/>
      <c r="AQ41" s="97"/>
      <c r="AR41" s="99">
        <v>0</v>
      </c>
      <c r="AS41" s="99">
        <v>0</v>
      </c>
      <c r="AT41" s="97"/>
      <c r="AU41" s="100">
        <v>2385.08</v>
      </c>
      <c r="AV41" s="100">
        <v>2385.08</v>
      </c>
      <c r="AW41" s="98">
        <v>45736</v>
      </c>
      <c r="AX41" s="98">
        <v>45737</v>
      </c>
      <c r="AY41" s="100">
        <v>673.05</v>
      </c>
      <c r="AZ41" s="100">
        <v>1712.03</v>
      </c>
      <c r="BA41" s="100">
        <v>0</v>
      </c>
      <c r="BB41" s="100">
        <v>0</v>
      </c>
      <c r="BC41" s="100">
        <v>0</v>
      </c>
      <c r="BD41" s="100">
        <v>0</v>
      </c>
      <c r="BE41" s="100">
        <v>0</v>
      </c>
      <c r="BF41" s="100">
        <v>0</v>
      </c>
      <c r="BG41" s="97"/>
      <c r="BH41" s="98">
        <v>45737</v>
      </c>
      <c r="BI41" s="100">
        <v>0</v>
      </c>
      <c r="BJ41" s="97" t="s">
        <v>688</v>
      </c>
      <c r="BK41" s="97" t="s">
        <v>689</v>
      </c>
      <c r="BL41" s="97" t="s">
        <v>690</v>
      </c>
      <c r="BM41" s="97" t="s">
        <v>166</v>
      </c>
      <c r="BN41" s="97" t="s">
        <v>60</v>
      </c>
      <c r="BO41" s="97" t="s">
        <v>691</v>
      </c>
      <c r="BP41" s="97" t="s">
        <v>692</v>
      </c>
    </row>
    <row r="42" spans="1:68" x14ac:dyDescent="0.3">
      <c r="A42" s="97">
        <v>2416480</v>
      </c>
      <c r="B42" s="97"/>
      <c r="C42" s="97"/>
      <c r="D42" s="97" t="s">
        <v>165</v>
      </c>
      <c r="E42" s="97" t="s">
        <v>568</v>
      </c>
      <c r="F42" s="97" t="s">
        <v>716</v>
      </c>
      <c r="G42" s="97">
        <v>135650</v>
      </c>
      <c r="H42" s="97">
        <v>6416</v>
      </c>
      <c r="I42" s="97" t="s">
        <v>743</v>
      </c>
      <c r="J42" s="97" t="s">
        <v>261</v>
      </c>
      <c r="K42" s="97" t="s">
        <v>60</v>
      </c>
      <c r="L42" s="97" t="s">
        <v>262</v>
      </c>
      <c r="M42" s="97">
        <v>12</v>
      </c>
      <c r="N42" s="97" t="s">
        <v>696</v>
      </c>
      <c r="O42" s="97" t="s">
        <v>686</v>
      </c>
      <c r="P42" s="97"/>
      <c r="Q42" s="97"/>
      <c r="R42" s="98">
        <v>45383</v>
      </c>
      <c r="S42" s="97" t="s">
        <v>687</v>
      </c>
      <c r="T42" s="97">
        <v>2</v>
      </c>
      <c r="U42" s="97" t="s">
        <v>686</v>
      </c>
      <c r="V42" s="98">
        <v>45717</v>
      </c>
      <c r="W42" s="99">
        <v>2</v>
      </c>
      <c r="X42" s="99">
        <v>1</v>
      </c>
      <c r="Y42" s="97"/>
      <c r="Z42" s="99">
        <v>10.029999999999999</v>
      </c>
      <c r="AA42" s="97"/>
      <c r="AB42" s="97"/>
      <c r="AC42" s="97"/>
      <c r="AD42" s="97"/>
      <c r="AE42" s="97"/>
      <c r="AF42" s="97"/>
      <c r="AG42" s="100">
        <v>2300</v>
      </c>
      <c r="AH42" s="100">
        <v>649.04</v>
      </c>
      <c r="AI42" s="100">
        <v>1650.96</v>
      </c>
      <c r="AJ42" s="100">
        <v>85.08</v>
      </c>
      <c r="AK42" s="100">
        <v>673.05</v>
      </c>
      <c r="AL42" s="100">
        <v>1712.03</v>
      </c>
      <c r="AM42" s="100">
        <v>2385.08</v>
      </c>
      <c r="AN42" s="97"/>
      <c r="AO42" s="97"/>
      <c r="AP42" s="97"/>
      <c r="AQ42" s="97"/>
      <c r="AR42" s="99">
        <v>0</v>
      </c>
      <c r="AS42" s="99">
        <v>0</v>
      </c>
      <c r="AT42" s="97"/>
      <c r="AU42" s="100">
        <v>2385.08</v>
      </c>
      <c r="AV42" s="100">
        <v>2385.08</v>
      </c>
      <c r="AW42" s="98">
        <v>45736</v>
      </c>
      <c r="AX42" s="98">
        <v>45737</v>
      </c>
      <c r="AY42" s="100">
        <v>673.05</v>
      </c>
      <c r="AZ42" s="100">
        <v>1712.03</v>
      </c>
      <c r="BA42" s="100">
        <v>0</v>
      </c>
      <c r="BB42" s="100">
        <v>0</v>
      </c>
      <c r="BC42" s="100">
        <v>0</v>
      </c>
      <c r="BD42" s="100">
        <v>0</v>
      </c>
      <c r="BE42" s="100">
        <v>0</v>
      </c>
      <c r="BF42" s="100">
        <v>0</v>
      </c>
      <c r="BG42" s="97"/>
      <c r="BH42" s="98">
        <v>45737</v>
      </c>
      <c r="BI42" s="100">
        <v>0</v>
      </c>
      <c r="BJ42" s="97" t="s">
        <v>688</v>
      </c>
      <c r="BK42" s="97" t="s">
        <v>689</v>
      </c>
      <c r="BL42" s="97" t="s">
        <v>690</v>
      </c>
      <c r="BM42" s="97" t="s">
        <v>166</v>
      </c>
      <c r="BN42" s="97" t="s">
        <v>60</v>
      </c>
      <c r="BO42" s="97" t="s">
        <v>691</v>
      </c>
      <c r="BP42" s="97" t="s">
        <v>692</v>
      </c>
    </row>
    <row r="43" spans="1:68" x14ac:dyDescent="0.3">
      <c r="A43" s="97">
        <v>2418030</v>
      </c>
      <c r="B43" s="97"/>
      <c r="C43" s="97"/>
      <c r="D43" s="97" t="s">
        <v>165</v>
      </c>
      <c r="E43" s="97" t="s">
        <v>598</v>
      </c>
      <c r="F43" s="97" t="s">
        <v>612</v>
      </c>
      <c r="G43" s="97">
        <v>135648</v>
      </c>
      <c r="H43" s="97">
        <v>6442</v>
      </c>
      <c r="I43" s="97" t="s">
        <v>744</v>
      </c>
      <c r="J43" s="97" t="s">
        <v>261</v>
      </c>
      <c r="K43" s="97" t="s">
        <v>60</v>
      </c>
      <c r="L43" s="97" t="s">
        <v>262</v>
      </c>
      <c r="M43" s="97">
        <v>8</v>
      </c>
      <c r="N43" s="97" t="s">
        <v>696</v>
      </c>
      <c r="O43" s="97" t="s">
        <v>686</v>
      </c>
      <c r="P43" s="97"/>
      <c r="Q43" s="97"/>
      <c r="R43" s="98">
        <v>45505</v>
      </c>
      <c r="S43" s="97" t="s">
        <v>687</v>
      </c>
      <c r="T43" s="97">
        <v>2</v>
      </c>
      <c r="U43" s="97" t="s">
        <v>686</v>
      </c>
      <c r="V43" s="98">
        <v>45717</v>
      </c>
      <c r="W43" s="99">
        <v>2</v>
      </c>
      <c r="X43" s="99">
        <v>1</v>
      </c>
      <c r="Y43" s="97"/>
      <c r="Z43" s="99">
        <v>10.029999999999999</v>
      </c>
      <c r="AA43" s="97"/>
      <c r="AB43" s="97"/>
      <c r="AC43" s="97"/>
      <c r="AD43" s="97"/>
      <c r="AE43" s="97"/>
      <c r="AF43" s="97"/>
      <c r="AG43" s="100">
        <v>2316.61</v>
      </c>
      <c r="AH43" s="100">
        <v>632.25</v>
      </c>
      <c r="AI43" s="100">
        <v>1684.36</v>
      </c>
      <c r="AJ43" s="100">
        <v>56.86</v>
      </c>
      <c r="AK43" s="100">
        <v>647.77</v>
      </c>
      <c r="AL43" s="100">
        <v>1725.7</v>
      </c>
      <c r="AM43" s="100">
        <v>2373.4699999999998</v>
      </c>
      <c r="AN43" s="97"/>
      <c r="AO43" s="97"/>
      <c r="AP43" s="97"/>
      <c r="AQ43" s="97"/>
      <c r="AR43" s="99">
        <v>0</v>
      </c>
      <c r="AS43" s="99">
        <v>0</v>
      </c>
      <c r="AT43" s="97"/>
      <c r="AU43" s="100">
        <v>2373.4699999999998</v>
      </c>
      <c r="AV43" s="100">
        <v>2373.4699999999998</v>
      </c>
      <c r="AW43" s="98">
        <v>45736</v>
      </c>
      <c r="AX43" s="98">
        <v>45737</v>
      </c>
      <c r="AY43" s="100">
        <v>647.77</v>
      </c>
      <c r="AZ43" s="100">
        <v>1725.7</v>
      </c>
      <c r="BA43" s="100">
        <v>0</v>
      </c>
      <c r="BB43" s="100">
        <v>0</v>
      </c>
      <c r="BC43" s="100">
        <v>0</v>
      </c>
      <c r="BD43" s="100">
        <v>0</v>
      </c>
      <c r="BE43" s="100">
        <v>0</v>
      </c>
      <c r="BF43" s="100">
        <v>0</v>
      </c>
      <c r="BG43" s="97"/>
      <c r="BH43" s="98">
        <v>45737</v>
      </c>
      <c r="BI43" s="100">
        <v>0</v>
      </c>
      <c r="BJ43" s="97" t="s">
        <v>688</v>
      </c>
      <c r="BK43" s="97" t="s">
        <v>689</v>
      </c>
      <c r="BL43" s="97" t="s">
        <v>690</v>
      </c>
      <c r="BM43" s="97" t="s">
        <v>166</v>
      </c>
      <c r="BN43" s="97" t="s">
        <v>60</v>
      </c>
      <c r="BO43" s="97" t="s">
        <v>691</v>
      </c>
      <c r="BP43" s="97" t="s">
        <v>692</v>
      </c>
    </row>
    <row r="44" spans="1:68" x14ac:dyDescent="0.3">
      <c r="A44" s="97">
        <v>2419521</v>
      </c>
      <c r="B44" s="97"/>
      <c r="C44" s="97"/>
      <c r="D44" s="97" t="s">
        <v>165</v>
      </c>
      <c r="E44" s="97" t="s">
        <v>628</v>
      </c>
      <c r="F44" s="97" t="s">
        <v>597</v>
      </c>
      <c r="G44" s="97">
        <v>135699</v>
      </c>
      <c r="H44" s="97">
        <v>6487</v>
      </c>
      <c r="I44" s="97" t="s">
        <v>745</v>
      </c>
      <c r="J44" s="97" t="s">
        <v>309</v>
      </c>
      <c r="K44" s="97" t="s">
        <v>60</v>
      </c>
      <c r="L44" s="97" t="s">
        <v>310</v>
      </c>
      <c r="M44" s="97">
        <v>3</v>
      </c>
      <c r="N44" s="97" t="s">
        <v>696</v>
      </c>
      <c r="O44" s="97" t="s">
        <v>706</v>
      </c>
      <c r="P44" s="97"/>
      <c r="Q44" s="97"/>
      <c r="R44" s="98">
        <v>45658</v>
      </c>
      <c r="S44" s="97" t="s">
        <v>687</v>
      </c>
      <c r="T44" s="97">
        <v>2</v>
      </c>
      <c r="U44" s="97" t="s">
        <v>686</v>
      </c>
      <c r="V44" s="98">
        <v>45717</v>
      </c>
      <c r="W44" s="99">
        <v>2</v>
      </c>
      <c r="X44" s="99">
        <v>1</v>
      </c>
      <c r="Y44" s="97"/>
      <c r="Z44" s="99">
        <v>10.029999999999999</v>
      </c>
      <c r="AA44" s="97"/>
      <c r="AB44" s="97"/>
      <c r="AC44" s="97"/>
      <c r="AD44" s="97"/>
      <c r="AE44" s="97"/>
      <c r="AF44" s="97"/>
      <c r="AG44" s="100">
        <v>3341.64</v>
      </c>
      <c r="AH44" s="100">
        <v>3288.81</v>
      </c>
      <c r="AI44" s="100">
        <v>52.83</v>
      </c>
      <c r="AJ44" s="100">
        <v>22.75</v>
      </c>
      <c r="AK44" s="100">
        <v>3364.39</v>
      </c>
      <c r="AL44" s="100"/>
      <c r="AM44" s="100">
        <v>3364.39</v>
      </c>
      <c r="AN44" s="97"/>
      <c r="AO44" s="97"/>
      <c r="AP44" s="97"/>
      <c r="AQ44" s="97"/>
      <c r="AR44" s="99">
        <v>0</v>
      </c>
      <c r="AS44" s="99">
        <v>0</v>
      </c>
      <c r="AT44" s="97"/>
      <c r="AU44" s="100">
        <v>3364.39</v>
      </c>
      <c r="AV44" s="100">
        <v>3364.39</v>
      </c>
      <c r="AW44" s="98">
        <v>45735</v>
      </c>
      <c r="AX44" s="98">
        <v>45736</v>
      </c>
      <c r="AY44" s="100">
        <v>3364.39</v>
      </c>
      <c r="AZ44" s="100">
        <v>0</v>
      </c>
      <c r="BA44" s="100">
        <v>0</v>
      </c>
      <c r="BB44" s="100">
        <v>0</v>
      </c>
      <c r="BC44" s="100">
        <v>0</v>
      </c>
      <c r="BD44" s="100">
        <v>0</v>
      </c>
      <c r="BE44" s="100">
        <v>0</v>
      </c>
      <c r="BF44" s="100">
        <v>0</v>
      </c>
      <c r="BG44" s="97"/>
      <c r="BH44" s="98">
        <v>45737</v>
      </c>
      <c r="BI44" s="100">
        <v>0</v>
      </c>
      <c r="BJ44" s="97" t="s">
        <v>688</v>
      </c>
      <c r="BK44" s="97" t="s">
        <v>689</v>
      </c>
      <c r="BL44" s="97" t="s">
        <v>690</v>
      </c>
      <c r="BM44" s="97" t="s">
        <v>166</v>
      </c>
      <c r="BN44" s="97" t="s">
        <v>60</v>
      </c>
      <c r="BO44" s="97" t="s">
        <v>691</v>
      </c>
      <c r="BP44" s="97" t="s">
        <v>692</v>
      </c>
    </row>
    <row r="45" spans="1:68" x14ac:dyDescent="0.3">
      <c r="A45" s="97">
        <v>2419685</v>
      </c>
      <c r="B45" s="97"/>
      <c r="C45" s="97"/>
      <c r="D45" s="97" t="s">
        <v>165</v>
      </c>
      <c r="E45" s="97" t="s">
        <v>628</v>
      </c>
      <c r="F45" s="97" t="s">
        <v>604</v>
      </c>
      <c r="G45" s="97">
        <v>135700</v>
      </c>
      <c r="H45" s="97">
        <v>6488</v>
      </c>
      <c r="I45" s="97" t="s">
        <v>746</v>
      </c>
      <c r="J45" s="97" t="s">
        <v>309</v>
      </c>
      <c r="K45" s="97" t="s">
        <v>60</v>
      </c>
      <c r="L45" s="97" t="s">
        <v>310</v>
      </c>
      <c r="M45" s="97">
        <v>3</v>
      </c>
      <c r="N45" s="97" t="s">
        <v>696</v>
      </c>
      <c r="O45" s="97" t="s">
        <v>706</v>
      </c>
      <c r="P45" s="97"/>
      <c r="Q45" s="97"/>
      <c r="R45" s="98">
        <v>45658</v>
      </c>
      <c r="S45" s="97" t="s">
        <v>687</v>
      </c>
      <c r="T45" s="97">
        <v>2</v>
      </c>
      <c r="U45" s="97" t="s">
        <v>686</v>
      </c>
      <c r="V45" s="98">
        <v>45717</v>
      </c>
      <c r="W45" s="99">
        <v>2</v>
      </c>
      <c r="X45" s="99">
        <v>1</v>
      </c>
      <c r="Y45" s="97"/>
      <c r="Z45" s="99">
        <v>10.029999999999999</v>
      </c>
      <c r="AA45" s="97"/>
      <c r="AB45" s="97"/>
      <c r="AC45" s="97"/>
      <c r="AD45" s="97"/>
      <c r="AE45" s="97"/>
      <c r="AF45" s="97"/>
      <c r="AG45" s="100">
        <v>3341.64</v>
      </c>
      <c r="AH45" s="100">
        <v>3288.81</v>
      </c>
      <c r="AI45" s="100">
        <v>52.83</v>
      </c>
      <c r="AJ45" s="100">
        <v>22.75</v>
      </c>
      <c r="AK45" s="100">
        <v>3311.2</v>
      </c>
      <c r="AL45" s="100">
        <v>53.19</v>
      </c>
      <c r="AM45" s="100">
        <v>3364.39</v>
      </c>
      <c r="AN45" s="97"/>
      <c r="AO45" s="97"/>
      <c r="AP45" s="97"/>
      <c r="AQ45" s="97"/>
      <c r="AR45" s="99">
        <v>0</v>
      </c>
      <c r="AS45" s="99">
        <v>0</v>
      </c>
      <c r="AT45" s="97"/>
      <c r="AU45" s="100">
        <v>3364.39</v>
      </c>
      <c r="AV45" s="100">
        <v>3364.39</v>
      </c>
      <c r="AW45" s="98">
        <v>45735</v>
      </c>
      <c r="AX45" s="98">
        <v>45736</v>
      </c>
      <c r="AY45" s="100">
        <v>3311.2</v>
      </c>
      <c r="AZ45" s="100">
        <v>53.19</v>
      </c>
      <c r="BA45" s="100">
        <v>0</v>
      </c>
      <c r="BB45" s="100">
        <v>0</v>
      </c>
      <c r="BC45" s="100">
        <v>0</v>
      </c>
      <c r="BD45" s="100">
        <v>0</v>
      </c>
      <c r="BE45" s="100">
        <v>0</v>
      </c>
      <c r="BF45" s="100">
        <v>0</v>
      </c>
      <c r="BG45" s="97"/>
      <c r="BH45" s="98">
        <v>45737</v>
      </c>
      <c r="BI45" s="100">
        <v>0</v>
      </c>
      <c r="BJ45" s="97" t="s">
        <v>688</v>
      </c>
      <c r="BK45" s="97" t="s">
        <v>689</v>
      </c>
      <c r="BL45" s="97" t="s">
        <v>690</v>
      </c>
      <c r="BM45" s="97" t="s">
        <v>166</v>
      </c>
      <c r="BN45" s="97" t="s">
        <v>60</v>
      </c>
      <c r="BO45" s="97" t="s">
        <v>691</v>
      </c>
      <c r="BP45" s="97" t="s">
        <v>692</v>
      </c>
    </row>
    <row r="46" spans="1:68" x14ac:dyDescent="0.3">
      <c r="A46" s="97">
        <v>2468744</v>
      </c>
      <c r="B46" s="97"/>
      <c r="C46" s="97"/>
      <c r="D46" s="97" t="s">
        <v>165</v>
      </c>
      <c r="E46" s="97" t="s">
        <v>631</v>
      </c>
      <c r="F46" s="97" t="s">
        <v>589</v>
      </c>
      <c r="G46" s="97">
        <v>135701</v>
      </c>
      <c r="H46" s="97">
        <v>6493</v>
      </c>
      <c r="I46" s="97" t="s">
        <v>747</v>
      </c>
      <c r="J46" s="97" t="s">
        <v>318</v>
      </c>
      <c r="K46" s="97" t="s">
        <v>60</v>
      </c>
      <c r="L46" s="97" t="s">
        <v>319</v>
      </c>
      <c r="M46" s="97">
        <v>4</v>
      </c>
      <c r="N46" s="97"/>
      <c r="O46" s="97" t="s">
        <v>686</v>
      </c>
      <c r="P46" s="97"/>
      <c r="Q46" s="97"/>
      <c r="R46" s="98">
        <v>45658</v>
      </c>
      <c r="S46" s="97" t="s">
        <v>723</v>
      </c>
      <c r="T46" s="97">
        <v>2</v>
      </c>
      <c r="U46" s="97" t="s">
        <v>686</v>
      </c>
      <c r="V46" s="98">
        <v>45747</v>
      </c>
      <c r="W46" s="99">
        <v>2</v>
      </c>
      <c r="X46" s="99">
        <v>1</v>
      </c>
      <c r="Y46" s="97"/>
      <c r="Z46" s="99">
        <v>0</v>
      </c>
      <c r="AA46" s="97"/>
      <c r="AB46" s="97"/>
      <c r="AC46" s="97"/>
      <c r="AD46" s="97"/>
      <c r="AE46" s="97"/>
      <c r="AF46" s="97"/>
      <c r="AG46" s="100">
        <v>11620.47</v>
      </c>
      <c r="AH46" s="100">
        <v>11620.47</v>
      </c>
      <c r="AI46" s="100">
        <v>0</v>
      </c>
      <c r="AJ46" s="100">
        <v>0</v>
      </c>
      <c r="AK46" s="100">
        <v>11620.47</v>
      </c>
      <c r="AL46" s="100"/>
      <c r="AM46" s="100">
        <v>11620.47</v>
      </c>
      <c r="AN46" s="97"/>
      <c r="AO46" s="97"/>
      <c r="AP46" s="97"/>
      <c r="AQ46" s="97"/>
      <c r="AR46" s="99">
        <v>0</v>
      </c>
      <c r="AS46" s="99">
        <v>0</v>
      </c>
      <c r="AT46" s="97"/>
      <c r="AU46" s="100">
        <v>11620.47</v>
      </c>
      <c r="AV46" s="100">
        <v>11620.47</v>
      </c>
      <c r="AW46" s="98">
        <v>45726</v>
      </c>
      <c r="AX46" s="98">
        <v>45744</v>
      </c>
      <c r="AY46" s="100">
        <v>11620.47</v>
      </c>
      <c r="AZ46" s="100">
        <v>0</v>
      </c>
      <c r="BA46" s="100">
        <v>0</v>
      </c>
      <c r="BB46" s="100">
        <v>0</v>
      </c>
      <c r="BC46" s="100">
        <v>0</v>
      </c>
      <c r="BD46" s="100">
        <v>0</v>
      </c>
      <c r="BE46" s="100">
        <v>0</v>
      </c>
      <c r="BF46" s="100">
        <v>0</v>
      </c>
      <c r="BG46" s="97"/>
      <c r="BH46" s="98">
        <v>45726</v>
      </c>
      <c r="BI46" s="100">
        <v>0</v>
      </c>
      <c r="BJ46" s="97" t="s">
        <v>688</v>
      </c>
      <c r="BK46" s="97" t="s">
        <v>689</v>
      </c>
      <c r="BL46" s="97" t="s">
        <v>690</v>
      </c>
      <c r="BM46" s="97" t="s">
        <v>166</v>
      </c>
      <c r="BN46" s="97" t="s">
        <v>60</v>
      </c>
      <c r="BO46" s="97" t="s">
        <v>691</v>
      </c>
      <c r="BP46" s="97" t="s">
        <v>692</v>
      </c>
    </row>
    <row r="47" spans="1:68" x14ac:dyDescent="0.3">
      <c r="A47" s="97">
        <v>2416138</v>
      </c>
      <c r="B47" s="97"/>
      <c r="C47" s="97"/>
      <c r="D47" s="97" t="s">
        <v>165</v>
      </c>
      <c r="E47" s="97" t="s">
        <v>614</v>
      </c>
      <c r="F47" s="97" t="s">
        <v>615</v>
      </c>
      <c r="G47" s="97">
        <v>135652</v>
      </c>
      <c r="H47" s="97">
        <v>6414</v>
      </c>
      <c r="I47" s="97" t="s">
        <v>748</v>
      </c>
      <c r="J47" s="97" t="s">
        <v>89</v>
      </c>
      <c r="K47" s="97" t="s">
        <v>60</v>
      </c>
      <c r="L47" s="97" t="s">
        <v>260</v>
      </c>
      <c r="M47" s="97">
        <v>12</v>
      </c>
      <c r="N47" s="97" t="s">
        <v>696</v>
      </c>
      <c r="O47" s="97" t="s">
        <v>686</v>
      </c>
      <c r="P47" s="97"/>
      <c r="Q47" s="97"/>
      <c r="R47" s="98">
        <v>45383</v>
      </c>
      <c r="S47" s="97" t="s">
        <v>687</v>
      </c>
      <c r="T47" s="97">
        <v>2</v>
      </c>
      <c r="U47" s="97" t="s">
        <v>686</v>
      </c>
      <c r="V47" s="98">
        <v>45717</v>
      </c>
      <c r="W47" s="99">
        <v>2</v>
      </c>
      <c r="X47" s="99">
        <v>1</v>
      </c>
      <c r="Y47" s="97"/>
      <c r="Z47" s="99">
        <v>10.029999999999999</v>
      </c>
      <c r="AA47" s="97"/>
      <c r="AB47" s="97"/>
      <c r="AC47" s="97"/>
      <c r="AD47" s="97"/>
      <c r="AE47" s="97"/>
      <c r="AF47" s="97"/>
      <c r="AG47" s="100">
        <v>3599.18</v>
      </c>
      <c r="AH47" s="100">
        <v>967.56</v>
      </c>
      <c r="AI47" s="100">
        <v>2631.62</v>
      </c>
      <c r="AJ47" s="100">
        <v>133.15</v>
      </c>
      <c r="AK47" s="100">
        <v>1003.36</v>
      </c>
      <c r="AL47" s="100">
        <v>2728.97</v>
      </c>
      <c r="AM47" s="100">
        <v>3732.33</v>
      </c>
      <c r="AN47" s="97"/>
      <c r="AO47" s="97"/>
      <c r="AP47" s="97"/>
      <c r="AQ47" s="97"/>
      <c r="AR47" s="99">
        <v>0</v>
      </c>
      <c r="AS47" s="99">
        <v>0</v>
      </c>
      <c r="AT47" s="97"/>
      <c r="AU47" s="100">
        <v>3732.33</v>
      </c>
      <c r="AV47" s="100">
        <v>3732.33</v>
      </c>
      <c r="AW47" s="98">
        <v>45726</v>
      </c>
      <c r="AX47" s="98">
        <v>45727</v>
      </c>
      <c r="AY47" s="100">
        <v>1003.36</v>
      </c>
      <c r="AZ47" s="100">
        <v>2728.97</v>
      </c>
      <c r="BA47" s="100">
        <v>0</v>
      </c>
      <c r="BB47" s="100">
        <v>0</v>
      </c>
      <c r="BC47" s="100">
        <v>0</v>
      </c>
      <c r="BD47" s="100">
        <v>0</v>
      </c>
      <c r="BE47" s="100">
        <v>0</v>
      </c>
      <c r="BF47" s="100">
        <v>0</v>
      </c>
      <c r="BG47" s="97"/>
      <c r="BH47" s="98">
        <v>45726</v>
      </c>
      <c r="BI47" s="100">
        <v>0</v>
      </c>
      <c r="BJ47" s="97" t="s">
        <v>688</v>
      </c>
      <c r="BK47" s="97" t="s">
        <v>689</v>
      </c>
      <c r="BL47" s="97" t="s">
        <v>690</v>
      </c>
      <c r="BM47" s="97" t="s">
        <v>166</v>
      </c>
      <c r="BN47" s="97" t="s">
        <v>60</v>
      </c>
      <c r="BO47" s="97" t="s">
        <v>691</v>
      </c>
      <c r="BP47" s="97" t="s">
        <v>692</v>
      </c>
    </row>
    <row r="48" spans="1:68" x14ac:dyDescent="0.3">
      <c r="A48" s="97">
        <v>2414407</v>
      </c>
      <c r="B48" s="97"/>
      <c r="C48" s="97"/>
      <c r="D48" s="97" t="s">
        <v>165</v>
      </c>
      <c r="E48" s="97" t="s">
        <v>581</v>
      </c>
      <c r="F48" s="97" t="s">
        <v>589</v>
      </c>
      <c r="G48" s="97">
        <v>135653</v>
      </c>
      <c r="H48" s="97">
        <v>6395</v>
      </c>
      <c r="I48" s="97" t="s">
        <v>749</v>
      </c>
      <c r="J48" s="97" t="s">
        <v>239</v>
      </c>
      <c r="K48" s="97" t="s">
        <v>60</v>
      </c>
      <c r="L48" s="97" t="s">
        <v>240</v>
      </c>
      <c r="M48" s="97">
        <v>13</v>
      </c>
      <c r="N48" s="97" t="s">
        <v>696</v>
      </c>
      <c r="O48" s="97" t="s">
        <v>686</v>
      </c>
      <c r="P48" s="97"/>
      <c r="Q48" s="97"/>
      <c r="R48" s="98">
        <v>45352</v>
      </c>
      <c r="S48" s="97" t="s">
        <v>687</v>
      </c>
      <c r="T48" s="97">
        <v>2</v>
      </c>
      <c r="U48" s="97" t="s">
        <v>686</v>
      </c>
      <c r="V48" s="98">
        <v>45717</v>
      </c>
      <c r="W48" s="99">
        <v>2</v>
      </c>
      <c r="X48" s="99">
        <v>1</v>
      </c>
      <c r="Y48" s="97"/>
      <c r="Z48" s="99">
        <v>10.029999999999999</v>
      </c>
      <c r="AA48" s="97"/>
      <c r="AB48" s="97"/>
      <c r="AC48" s="97"/>
      <c r="AD48" s="97"/>
      <c r="AE48" s="97"/>
      <c r="AF48" s="97"/>
      <c r="AG48" s="100">
        <v>3978.87</v>
      </c>
      <c r="AH48" s="100">
        <v>2021.22</v>
      </c>
      <c r="AI48" s="100">
        <v>1957.65</v>
      </c>
      <c r="AJ48" s="100">
        <v>181.44</v>
      </c>
      <c r="AK48" s="100">
        <v>2113.39</v>
      </c>
      <c r="AL48" s="100">
        <v>2046.92</v>
      </c>
      <c r="AM48" s="100">
        <v>4160.3100000000004</v>
      </c>
      <c r="AN48" s="97"/>
      <c r="AO48" s="97"/>
      <c r="AP48" s="97"/>
      <c r="AQ48" s="97"/>
      <c r="AR48" s="99">
        <v>0</v>
      </c>
      <c r="AS48" s="99">
        <v>0</v>
      </c>
      <c r="AT48" s="97"/>
      <c r="AU48" s="100">
        <v>4160.3100000000004</v>
      </c>
      <c r="AV48" s="100">
        <v>4160.3100000000004</v>
      </c>
      <c r="AW48" s="98">
        <v>45734</v>
      </c>
      <c r="AX48" s="98">
        <v>45735</v>
      </c>
      <c r="AY48" s="100">
        <v>2113.39</v>
      </c>
      <c r="AZ48" s="100">
        <v>2046.92</v>
      </c>
      <c r="BA48" s="100">
        <v>0</v>
      </c>
      <c r="BB48" s="100">
        <v>0</v>
      </c>
      <c r="BC48" s="100">
        <v>0</v>
      </c>
      <c r="BD48" s="100">
        <v>0</v>
      </c>
      <c r="BE48" s="100">
        <v>0</v>
      </c>
      <c r="BF48" s="100">
        <v>0</v>
      </c>
      <c r="BG48" s="97"/>
      <c r="BH48" s="98">
        <v>45737</v>
      </c>
      <c r="BI48" s="100">
        <v>0</v>
      </c>
      <c r="BJ48" s="97" t="s">
        <v>688</v>
      </c>
      <c r="BK48" s="97" t="s">
        <v>689</v>
      </c>
      <c r="BL48" s="97" t="s">
        <v>690</v>
      </c>
      <c r="BM48" s="97" t="s">
        <v>166</v>
      </c>
      <c r="BN48" s="97" t="s">
        <v>60</v>
      </c>
      <c r="BO48" s="97" t="s">
        <v>691</v>
      </c>
      <c r="BP48" s="97" t="s">
        <v>692</v>
      </c>
    </row>
    <row r="49" spans="1:68" x14ac:dyDescent="0.3">
      <c r="A49" s="97">
        <v>2413078</v>
      </c>
      <c r="B49" s="97"/>
      <c r="C49" s="97"/>
      <c r="D49" s="97" t="s">
        <v>165</v>
      </c>
      <c r="E49" s="97" t="s">
        <v>564</v>
      </c>
      <c r="F49" s="97" t="s">
        <v>611</v>
      </c>
      <c r="G49" s="97">
        <v>135654</v>
      </c>
      <c r="H49" s="97">
        <v>6379</v>
      </c>
      <c r="I49" s="97" t="s">
        <v>750</v>
      </c>
      <c r="J49" s="97" t="s">
        <v>86</v>
      </c>
      <c r="K49" s="97" t="s">
        <v>60</v>
      </c>
      <c r="L49" s="97" t="s">
        <v>215</v>
      </c>
      <c r="M49" s="97">
        <v>12</v>
      </c>
      <c r="N49" s="97" t="s">
        <v>696</v>
      </c>
      <c r="O49" s="97" t="s">
        <v>686</v>
      </c>
      <c r="P49" s="97"/>
      <c r="Q49" s="97"/>
      <c r="R49" s="98">
        <v>45383</v>
      </c>
      <c r="S49" s="97" t="s">
        <v>687</v>
      </c>
      <c r="T49" s="97">
        <v>2</v>
      </c>
      <c r="U49" s="97" t="s">
        <v>686</v>
      </c>
      <c r="V49" s="98">
        <v>45717</v>
      </c>
      <c r="W49" s="99">
        <v>2</v>
      </c>
      <c r="X49" s="99">
        <v>1</v>
      </c>
      <c r="Y49" s="97"/>
      <c r="Z49" s="99">
        <v>10.029999999999999</v>
      </c>
      <c r="AA49" s="97"/>
      <c r="AB49" s="97"/>
      <c r="AC49" s="97"/>
      <c r="AD49" s="97"/>
      <c r="AE49" s="97"/>
      <c r="AF49" s="97"/>
      <c r="AG49" s="100">
        <v>3727.51</v>
      </c>
      <c r="AH49" s="100">
        <v>1051.8699999999999</v>
      </c>
      <c r="AI49" s="100">
        <v>2675.64</v>
      </c>
      <c r="AJ49" s="100">
        <v>137.87</v>
      </c>
      <c r="AK49" s="100">
        <v>1090.77</v>
      </c>
      <c r="AL49" s="100">
        <v>2774.61</v>
      </c>
      <c r="AM49" s="100">
        <v>3865.38</v>
      </c>
      <c r="AN49" s="97"/>
      <c r="AO49" s="97"/>
      <c r="AP49" s="97"/>
      <c r="AQ49" s="97"/>
      <c r="AR49" s="99">
        <v>0</v>
      </c>
      <c r="AS49" s="99">
        <v>0</v>
      </c>
      <c r="AT49" s="97"/>
      <c r="AU49" s="100">
        <v>3865.38</v>
      </c>
      <c r="AV49" s="100">
        <v>3865.38</v>
      </c>
      <c r="AW49" s="98">
        <v>45735</v>
      </c>
      <c r="AX49" s="98">
        <v>45736</v>
      </c>
      <c r="AY49" s="100">
        <v>1090.77</v>
      </c>
      <c r="AZ49" s="100">
        <v>2774.61</v>
      </c>
      <c r="BA49" s="100">
        <v>0</v>
      </c>
      <c r="BB49" s="100">
        <v>0</v>
      </c>
      <c r="BC49" s="100">
        <v>0</v>
      </c>
      <c r="BD49" s="100">
        <v>0</v>
      </c>
      <c r="BE49" s="100">
        <v>0</v>
      </c>
      <c r="BF49" s="100">
        <v>0</v>
      </c>
      <c r="BG49" s="97"/>
      <c r="BH49" s="98">
        <v>45737</v>
      </c>
      <c r="BI49" s="100">
        <v>0</v>
      </c>
      <c r="BJ49" s="97" t="s">
        <v>688</v>
      </c>
      <c r="BK49" s="97" t="s">
        <v>689</v>
      </c>
      <c r="BL49" s="97" t="s">
        <v>690</v>
      </c>
      <c r="BM49" s="97" t="s">
        <v>166</v>
      </c>
      <c r="BN49" s="97" t="s">
        <v>60</v>
      </c>
      <c r="BO49" s="97" t="s">
        <v>691</v>
      </c>
      <c r="BP49" s="97" t="s">
        <v>692</v>
      </c>
    </row>
    <row r="50" spans="1:68" x14ac:dyDescent="0.3">
      <c r="A50" s="97">
        <v>2418206</v>
      </c>
      <c r="B50" s="97"/>
      <c r="C50" s="97"/>
      <c r="D50" s="97" t="s">
        <v>165</v>
      </c>
      <c r="E50" s="97" t="s">
        <v>616</v>
      </c>
      <c r="F50" s="97" t="s">
        <v>597</v>
      </c>
      <c r="G50" s="97">
        <v>135655</v>
      </c>
      <c r="H50" s="97">
        <v>6444</v>
      </c>
      <c r="I50" s="97" t="s">
        <v>751</v>
      </c>
      <c r="J50" s="97" t="s">
        <v>285</v>
      </c>
      <c r="K50" s="97" t="s">
        <v>60</v>
      </c>
      <c r="L50" s="97" t="s">
        <v>286</v>
      </c>
      <c r="M50" s="97">
        <v>8</v>
      </c>
      <c r="N50" s="97"/>
      <c r="O50" s="97" t="s">
        <v>686</v>
      </c>
      <c r="P50" s="97"/>
      <c r="Q50" s="97"/>
      <c r="R50" s="98">
        <v>45505</v>
      </c>
      <c r="S50" s="97" t="s">
        <v>687</v>
      </c>
      <c r="T50" s="97">
        <v>2</v>
      </c>
      <c r="U50" s="97" t="s">
        <v>686</v>
      </c>
      <c r="V50" s="98">
        <v>45717</v>
      </c>
      <c r="W50" s="99">
        <v>2</v>
      </c>
      <c r="X50" s="99">
        <v>1</v>
      </c>
      <c r="Y50" s="97"/>
      <c r="Z50" s="99">
        <v>0</v>
      </c>
      <c r="AA50" s="97"/>
      <c r="AB50" s="97"/>
      <c r="AC50" s="97"/>
      <c r="AD50" s="97"/>
      <c r="AE50" s="97"/>
      <c r="AF50" s="97"/>
      <c r="AG50" s="100">
        <v>8576.2000000000007</v>
      </c>
      <c r="AH50" s="100">
        <v>8576.2000000000007</v>
      </c>
      <c r="AI50" s="100">
        <v>0</v>
      </c>
      <c r="AJ50" s="100">
        <v>210.47</v>
      </c>
      <c r="AK50" s="100">
        <v>8786.67</v>
      </c>
      <c r="AL50" s="100"/>
      <c r="AM50" s="100">
        <v>8786.67</v>
      </c>
      <c r="AN50" s="97"/>
      <c r="AO50" s="97"/>
      <c r="AP50" s="97"/>
      <c r="AQ50" s="97"/>
      <c r="AR50" s="99">
        <v>0</v>
      </c>
      <c r="AS50" s="99">
        <v>0</v>
      </c>
      <c r="AT50" s="97"/>
      <c r="AU50" s="100">
        <v>8786.67</v>
      </c>
      <c r="AV50" s="100">
        <v>8786.67</v>
      </c>
      <c r="AW50" s="98">
        <v>45735</v>
      </c>
      <c r="AX50" s="98">
        <v>45736</v>
      </c>
      <c r="AY50" s="100">
        <v>8786.67</v>
      </c>
      <c r="AZ50" s="100">
        <v>0</v>
      </c>
      <c r="BA50" s="100">
        <v>0</v>
      </c>
      <c r="BB50" s="100">
        <v>0</v>
      </c>
      <c r="BC50" s="100">
        <v>0</v>
      </c>
      <c r="BD50" s="100">
        <v>0</v>
      </c>
      <c r="BE50" s="100">
        <v>0</v>
      </c>
      <c r="BF50" s="100">
        <v>0</v>
      </c>
      <c r="BG50" s="97"/>
      <c r="BH50" s="98">
        <v>45737</v>
      </c>
      <c r="BI50" s="100">
        <v>0</v>
      </c>
      <c r="BJ50" s="97" t="s">
        <v>688</v>
      </c>
      <c r="BK50" s="97" t="s">
        <v>689</v>
      </c>
      <c r="BL50" s="97" t="s">
        <v>690</v>
      </c>
      <c r="BM50" s="97" t="s">
        <v>166</v>
      </c>
      <c r="BN50" s="97" t="s">
        <v>60</v>
      </c>
      <c r="BO50" s="97" t="s">
        <v>691</v>
      </c>
      <c r="BP50" s="97" t="s">
        <v>692</v>
      </c>
    </row>
    <row r="51" spans="1:68" x14ac:dyDescent="0.3">
      <c r="A51" s="97">
        <v>2418243</v>
      </c>
      <c r="B51" s="97"/>
      <c r="C51" s="97"/>
      <c r="D51" s="97" t="s">
        <v>165</v>
      </c>
      <c r="E51" s="97" t="s">
        <v>616</v>
      </c>
      <c r="F51" s="97" t="s">
        <v>604</v>
      </c>
      <c r="G51" s="97">
        <v>135656</v>
      </c>
      <c r="H51" s="97">
        <v>6445</v>
      </c>
      <c r="I51" s="97" t="s">
        <v>752</v>
      </c>
      <c r="J51" s="97" t="s">
        <v>285</v>
      </c>
      <c r="K51" s="97" t="s">
        <v>60</v>
      </c>
      <c r="L51" s="97" t="s">
        <v>286</v>
      </c>
      <c r="M51" s="97">
        <v>8</v>
      </c>
      <c r="N51" s="97"/>
      <c r="O51" s="97" t="s">
        <v>686</v>
      </c>
      <c r="P51" s="97"/>
      <c r="Q51" s="97"/>
      <c r="R51" s="98">
        <v>45505</v>
      </c>
      <c r="S51" s="97" t="s">
        <v>687</v>
      </c>
      <c r="T51" s="97">
        <v>2</v>
      </c>
      <c r="U51" s="97" t="s">
        <v>686</v>
      </c>
      <c r="V51" s="98">
        <v>45717</v>
      </c>
      <c r="W51" s="99">
        <v>2</v>
      </c>
      <c r="X51" s="99">
        <v>1</v>
      </c>
      <c r="Y51" s="97"/>
      <c r="Z51" s="99">
        <v>0</v>
      </c>
      <c r="AA51" s="97"/>
      <c r="AB51" s="97"/>
      <c r="AC51" s="97"/>
      <c r="AD51" s="97"/>
      <c r="AE51" s="97"/>
      <c r="AF51" s="97"/>
      <c r="AG51" s="100">
        <v>8591.5499999999993</v>
      </c>
      <c r="AH51" s="100">
        <v>8591.5499999999993</v>
      </c>
      <c r="AI51" s="100">
        <v>0</v>
      </c>
      <c r="AJ51" s="100">
        <v>210.84</v>
      </c>
      <c r="AK51" s="100">
        <v>8802.39</v>
      </c>
      <c r="AL51" s="100"/>
      <c r="AM51" s="100">
        <v>8802.39</v>
      </c>
      <c r="AN51" s="97"/>
      <c r="AO51" s="97"/>
      <c r="AP51" s="97"/>
      <c r="AQ51" s="97"/>
      <c r="AR51" s="99">
        <v>0</v>
      </c>
      <c r="AS51" s="99">
        <v>0</v>
      </c>
      <c r="AT51" s="97"/>
      <c r="AU51" s="100">
        <v>8802.39</v>
      </c>
      <c r="AV51" s="100">
        <v>8802.39</v>
      </c>
      <c r="AW51" s="98">
        <v>45735</v>
      </c>
      <c r="AX51" s="98">
        <v>45736</v>
      </c>
      <c r="AY51" s="100">
        <v>8802.39</v>
      </c>
      <c r="AZ51" s="100">
        <v>0</v>
      </c>
      <c r="BA51" s="100">
        <v>0</v>
      </c>
      <c r="BB51" s="100">
        <v>0</v>
      </c>
      <c r="BC51" s="100">
        <v>0</v>
      </c>
      <c r="BD51" s="100">
        <v>0</v>
      </c>
      <c r="BE51" s="100">
        <v>0</v>
      </c>
      <c r="BF51" s="100">
        <v>0</v>
      </c>
      <c r="BG51" s="97"/>
      <c r="BH51" s="98">
        <v>45737</v>
      </c>
      <c r="BI51" s="100">
        <v>0</v>
      </c>
      <c r="BJ51" s="97" t="s">
        <v>688</v>
      </c>
      <c r="BK51" s="97" t="s">
        <v>689</v>
      </c>
      <c r="BL51" s="97" t="s">
        <v>690</v>
      </c>
      <c r="BM51" s="97" t="s">
        <v>166</v>
      </c>
      <c r="BN51" s="97" t="s">
        <v>60</v>
      </c>
      <c r="BO51" s="97" t="s">
        <v>691</v>
      </c>
      <c r="BP51" s="97" t="s">
        <v>692</v>
      </c>
    </row>
    <row r="52" spans="1:68" x14ac:dyDescent="0.3">
      <c r="A52" s="97">
        <v>2415632</v>
      </c>
      <c r="B52" s="97"/>
      <c r="C52" s="97"/>
      <c r="D52" s="97" t="s">
        <v>165</v>
      </c>
      <c r="E52" s="97" t="s">
        <v>585</v>
      </c>
      <c r="F52" s="97" t="s">
        <v>707</v>
      </c>
      <c r="G52" s="97">
        <v>135657</v>
      </c>
      <c r="H52" s="97">
        <v>6405</v>
      </c>
      <c r="I52" s="97" t="s">
        <v>753</v>
      </c>
      <c r="J52" s="97" t="s">
        <v>248</v>
      </c>
      <c r="K52" s="97" t="s">
        <v>60</v>
      </c>
      <c r="L52" s="97" t="s">
        <v>249</v>
      </c>
      <c r="M52" s="97">
        <v>12</v>
      </c>
      <c r="N52" s="97"/>
      <c r="O52" s="97" t="s">
        <v>686</v>
      </c>
      <c r="P52" s="97"/>
      <c r="Q52" s="97"/>
      <c r="R52" s="98">
        <v>45383</v>
      </c>
      <c r="S52" s="97" t="s">
        <v>687</v>
      </c>
      <c r="T52" s="97">
        <v>2</v>
      </c>
      <c r="U52" s="97" t="s">
        <v>686</v>
      </c>
      <c r="V52" s="98">
        <v>45717</v>
      </c>
      <c r="W52" s="99">
        <v>2</v>
      </c>
      <c r="X52" s="99">
        <v>1</v>
      </c>
      <c r="Y52" s="97"/>
      <c r="Z52" s="99">
        <v>0</v>
      </c>
      <c r="AA52" s="97"/>
      <c r="AB52" s="97"/>
      <c r="AC52" s="97"/>
      <c r="AD52" s="97"/>
      <c r="AE52" s="97"/>
      <c r="AF52" s="97"/>
      <c r="AG52" s="100">
        <v>5722.79</v>
      </c>
      <c r="AH52" s="100">
        <v>5722.79</v>
      </c>
      <c r="AI52" s="100">
        <v>0</v>
      </c>
      <c r="AJ52" s="100">
        <v>211.69</v>
      </c>
      <c r="AK52" s="100">
        <v>5934.48</v>
      </c>
      <c r="AL52" s="100"/>
      <c r="AM52" s="100">
        <v>5934.48</v>
      </c>
      <c r="AN52" s="97"/>
      <c r="AO52" s="97"/>
      <c r="AP52" s="97"/>
      <c r="AQ52" s="97"/>
      <c r="AR52" s="99">
        <v>0</v>
      </c>
      <c r="AS52" s="99">
        <v>0</v>
      </c>
      <c r="AT52" s="97"/>
      <c r="AU52" s="100">
        <v>5934.48</v>
      </c>
      <c r="AV52" s="100">
        <v>5934.48</v>
      </c>
      <c r="AW52" s="98">
        <v>45728</v>
      </c>
      <c r="AX52" s="98">
        <v>45729</v>
      </c>
      <c r="AY52" s="100">
        <v>5934.48</v>
      </c>
      <c r="AZ52" s="100">
        <v>0</v>
      </c>
      <c r="BA52" s="100">
        <v>0</v>
      </c>
      <c r="BB52" s="100">
        <v>0</v>
      </c>
      <c r="BC52" s="100">
        <v>0</v>
      </c>
      <c r="BD52" s="100">
        <v>0</v>
      </c>
      <c r="BE52" s="100">
        <v>0</v>
      </c>
      <c r="BF52" s="100">
        <v>0</v>
      </c>
      <c r="BG52" s="97"/>
      <c r="BH52" s="98">
        <v>45737</v>
      </c>
      <c r="BI52" s="100">
        <v>0</v>
      </c>
      <c r="BJ52" s="97" t="s">
        <v>688</v>
      </c>
      <c r="BK52" s="97" t="s">
        <v>689</v>
      </c>
      <c r="BL52" s="97" t="s">
        <v>690</v>
      </c>
      <c r="BM52" s="97" t="s">
        <v>166</v>
      </c>
      <c r="BN52" s="97" t="s">
        <v>60</v>
      </c>
      <c r="BO52" s="97" t="s">
        <v>691</v>
      </c>
      <c r="BP52" s="97" t="s">
        <v>692</v>
      </c>
    </row>
    <row r="53" spans="1:68" x14ac:dyDescent="0.3">
      <c r="A53" s="97">
        <v>2416102</v>
      </c>
      <c r="B53" s="97"/>
      <c r="C53" s="97"/>
      <c r="D53" s="97" t="s">
        <v>165</v>
      </c>
      <c r="E53" s="97" t="s">
        <v>585</v>
      </c>
      <c r="F53" s="97" t="s">
        <v>601</v>
      </c>
      <c r="G53" s="97">
        <v>135658</v>
      </c>
      <c r="H53" s="97">
        <v>6412</v>
      </c>
      <c r="I53" s="97" t="s">
        <v>754</v>
      </c>
      <c r="J53" s="97" t="s">
        <v>258</v>
      </c>
      <c r="K53" s="97" t="s">
        <v>60</v>
      </c>
      <c r="L53" s="97" t="s">
        <v>259</v>
      </c>
      <c r="M53" s="97">
        <v>13</v>
      </c>
      <c r="N53" s="97"/>
      <c r="O53" s="97" t="s">
        <v>686</v>
      </c>
      <c r="P53" s="97"/>
      <c r="Q53" s="97"/>
      <c r="R53" s="98">
        <v>45352</v>
      </c>
      <c r="S53" s="97" t="s">
        <v>687</v>
      </c>
      <c r="T53" s="97">
        <v>2</v>
      </c>
      <c r="U53" s="97" t="s">
        <v>686</v>
      </c>
      <c r="V53" s="98">
        <v>45717</v>
      </c>
      <c r="W53" s="99">
        <v>2</v>
      </c>
      <c r="X53" s="99">
        <v>1</v>
      </c>
      <c r="Y53" s="97"/>
      <c r="Z53" s="99">
        <v>0</v>
      </c>
      <c r="AA53" s="97"/>
      <c r="AB53" s="97"/>
      <c r="AC53" s="97"/>
      <c r="AD53" s="97"/>
      <c r="AE53" s="97"/>
      <c r="AF53" s="97"/>
      <c r="AG53" s="100">
        <v>8499.7099999999991</v>
      </c>
      <c r="AH53" s="100">
        <v>8499.7099999999991</v>
      </c>
      <c r="AI53" s="100">
        <v>0</v>
      </c>
      <c r="AJ53" s="100">
        <v>387.57</v>
      </c>
      <c r="AK53" s="100">
        <v>8887.2800000000007</v>
      </c>
      <c r="AL53" s="100"/>
      <c r="AM53" s="100">
        <v>8887.2800000000007</v>
      </c>
      <c r="AN53" s="97"/>
      <c r="AO53" s="97"/>
      <c r="AP53" s="97"/>
      <c r="AQ53" s="97"/>
      <c r="AR53" s="99">
        <v>0</v>
      </c>
      <c r="AS53" s="99">
        <v>0</v>
      </c>
      <c r="AT53" s="97"/>
      <c r="AU53" s="100">
        <v>8887.2800000000007</v>
      </c>
      <c r="AV53" s="100">
        <v>8887.2800000000007</v>
      </c>
      <c r="AW53" s="98">
        <v>45735</v>
      </c>
      <c r="AX53" s="98">
        <v>45736</v>
      </c>
      <c r="AY53" s="100">
        <v>8887.2800000000007</v>
      </c>
      <c r="AZ53" s="100">
        <v>0</v>
      </c>
      <c r="BA53" s="100">
        <v>0</v>
      </c>
      <c r="BB53" s="100">
        <v>0</v>
      </c>
      <c r="BC53" s="100">
        <v>0</v>
      </c>
      <c r="BD53" s="100">
        <v>0</v>
      </c>
      <c r="BE53" s="100">
        <v>0</v>
      </c>
      <c r="BF53" s="100">
        <v>0</v>
      </c>
      <c r="BG53" s="97"/>
      <c r="BH53" s="98">
        <v>45737</v>
      </c>
      <c r="BI53" s="100">
        <v>0</v>
      </c>
      <c r="BJ53" s="97" t="s">
        <v>688</v>
      </c>
      <c r="BK53" s="97" t="s">
        <v>689</v>
      </c>
      <c r="BL53" s="97" t="s">
        <v>690</v>
      </c>
      <c r="BM53" s="97" t="s">
        <v>166</v>
      </c>
      <c r="BN53" s="97" t="s">
        <v>60</v>
      </c>
      <c r="BO53" s="97" t="s">
        <v>691</v>
      </c>
      <c r="BP53" s="97" t="s">
        <v>692</v>
      </c>
    </row>
    <row r="54" spans="1:68" x14ac:dyDescent="0.3">
      <c r="A54" s="97">
        <v>2412363</v>
      </c>
      <c r="B54" s="97"/>
      <c r="C54" s="97"/>
      <c r="D54" s="97" t="s">
        <v>165</v>
      </c>
      <c r="E54" s="97" t="s">
        <v>564</v>
      </c>
      <c r="F54" s="97" t="s">
        <v>613</v>
      </c>
      <c r="G54" s="97">
        <v>135659</v>
      </c>
      <c r="H54" s="97">
        <v>6371</v>
      </c>
      <c r="I54" s="97" t="s">
        <v>755</v>
      </c>
      <c r="J54" s="97" t="s">
        <v>199</v>
      </c>
      <c r="K54" s="97" t="s">
        <v>60</v>
      </c>
      <c r="L54" s="97" t="s">
        <v>200</v>
      </c>
      <c r="M54" s="97">
        <v>13</v>
      </c>
      <c r="N54" s="97"/>
      <c r="O54" s="97" t="s">
        <v>686</v>
      </c>
      <c r="P54" s="97"/>
      <c r="Q54" s="97"/>
      <c r="R54" s="98">
        <v>45352</v>
      </c>
      <c r="S54" s="97" t="s">
        <v>723</v>
      </c>
      <c r="T54" s="97">
        <v>2</v>
      </c>
      <c r="U54" s="97" t="s">
        <v>686</v>
      </c>
      <c r="V54" s="98">
        <v>45717</v>
      </c>
      <c r="W54" s="99">
        <v>2</v>
      </c>
      <c r="X54" s="99">
        <v>1</v>
      </c>
      <c r="Y54" s="97"/>
      <c r="Z54" s="99">
        <v>0</v>
      </c>
      <c r="AA54" s="97"/>
      <c r="AB54" s="97"/>
      <c r="AC54" s="97"/>
      <c r="AD54" s="97"/>
      <c r="AE54" s="97"/>
      <c r="AF54" s="97"/>
      <c r="AG54" s="100">
        <v>20272.5</v>
      </c>
      <c r="AH54" s="100">
        <v>20272.5</v>
      </c>
      <c r="AI54" s="100">
        <v>0</v>
      </c>
      <c r="AJ54" s="100">
        <v>0</v>
      </c>
      <c r="AK54" s="100">
        <v>20272.5</v>
      </c>
      <c r="AL54" s="100"/>
      <c r="AM54" s="100">
        <v>20272.5</v>
      </c>
      <c r="AN54" s="97"/>
      <c r="AO54" s="97"/>
      <c r="AP54" s="97"/>
      <c r="AQ54" s="97"/>
      <c r="AR54" s="99">
        <v>0</v>
      </c>
      <c r="AS54" s="99">
        <v>0</v>
      </c>
      <c r="AT54" s="97"/>
      <c r="AU54" s="100">
        <v>20272.5</v>
      </c>
      <c r="AV54" s="100">
        <v>20272.5</v>
      </c>
      <c r="AW54" s="98">
        <v>45727</v>
      </c>
      <c r="AX54" s="98">
        <v>45728</v>
      </c>
      <c r="AY54" s="100">
        <v>20272.5</v>
      </c>
      <c r="AZ54" s="100">
        <v>0</v>
      </c>
      <c r="BA54" s="100">
        <v>0</v>
      </c>
      <c r="BB54" s="100">
        <v>0</v>
      </c>
      <c r="BC54" s="100">
        <v>0</v>
      </c>
      <c r="BD54" s="100">
        <v>0</v>
      </c>
      <c r="BE54" s="100">
        <v>0</v>
      </c>
      <c r="BF54" s="100">
        <v>0</v>
      </c>
      <c r="BG54" s="97"/>
      <c r="BH54" s="98">
        <v>45726</v>
      </c>
      <c r="BI54" s="100">
        <v>0</v>
      </c>
      <c r="BJ54" s="97" t="s">
        <v>688</v>
      </c>
      <c r="BK54" s="97" t="s">
        <v>756</v>
      </c>
      <c r="BL54" s="97" t="s">
        <v>690</v>
      </c>
      <c r="BM54" s="97" t="s">
        <v>166</v>
      </c>
      <c r="BN54" s="97" t="s">
        <v>60</v>
      </c>
      <c r="BO54" s="97" t="s">
        <v>691</v>
      </c>
      <c r="BP54" s="97" t="s">
        <v>692</v>
      </c>
    </row>
    <row r="55" spans="1:68" x14ac:dyDescent="0.3">
      <c r="A55" s="97">
        <v>2411963</v>
      </c>
      <c r="B55" s="97"/>
      <c r="C55" s="97"/>
      <c r="D55" s="97" t="s">
        <v>165</v>
      </c>
      <c r="E55" s="97" t="s">
        <v>581</v>
      </c>
      <c r="F55" s="97" t="s">
        <v>757</v>
      </c>
      <c r="G55" s="97">
        <v>135660</v>
      </c>
      <c r="H55" s="97">
        <v>6361</v>
      </c>
      <c r="I55" s="97" t="s">
        <v>758</v>
      </c>
      <c r="J55" s="97" t="s">
        <v>187</v>
      </c>
      <c r="K55" s="97" t="s">
        <v>60</v>
      </c>
      <c r="L55" s="97" t="s">
        <v>188</v>
      </c>
      <c r="M55" s="97">
        <v>13</v>
      </c>
      <c r="N55" s="97"/>
      <c r="O55" s="97" t="s">
        <v>686</v>
      </c>
      <c r="P55" s="97"/>
      <c r="Q55" s="97"/>
      <c r="R55" s="98">
        <v>45352</v>
      </c>
      <c r="S55" s="97" t="s">
        <v>687</v>
      </c>
      <c r="T55" s="97">
        <v>2</v>
      </c>
      <c r="U55" s="97" t="s">
        <v>686</v>
      </c>
      <c r="V55" s="98">
        <v>45717</v>
      </c>
      <c r="W55" s="99">
        <v>2</v>
      </c>
      <c r="X55" s="99">
        <v>1</v>
      </c>
      <c r="Y55" s="97"/>
      <c r="Z55" s="99">
        <v>0</v>
      </c>
      <c r="AA55" s="97"/>
      <c r="AB55" s="97"/>
      <c r="AC55" s="97"/>
      <c r="AD55" s="97"/>
      <c r="AE55" s="97"/>
      <c r="AF55" s="97"/>
      <c r="AG55" s="100">
        <v>7605</v>
      </c>
      <c r="AH55" s="100">
        <v>7605</v>
      </c>
      <c r="AI55" s="100">
        <v>0</v>
      </c>
      <c r="AJ55" s="100">
        <v>346.79</v>
      </c>
      <c r="AK55" s="100">
        <v>7951.79</v>
      </c>
      <c r="AL55" s="100"/>
      <c r="AM55" s="100">
        <v>7951.79</v>
      </c>
      <c r="AN55" s="97"/>
      <c r="AO55" s="97"/>
      <c r="AP55" s="97"/>
      <c r="AQ55" s="97"/>
      <c r="AR55" s="99">
        <v>0</v>
      </c>
      <c r="AS55" s="99">
        <v>0</v>
      </c>
      <c r="AT55" s="97"/>
      <c r="AU55" s="100">
        <v>7951.79</v>
      </c>
      <c r="AV55" s="100">
        <v>7951.79</v>
      </c>
      <c r="AW55" s="98">
        <v>45726</v>
      </c>
      <c r="AX55" s="98">
        <v>45727</v>
      </c>
      <c r="AY55" s="100">
        <v>7951.79</v>
      </c>
      <c r="AZ55" s="100">
        <v>0</v>
      </c>
      <c r="BA55" s="100">
        <v>0</v>
      </c>
      <c r="BB55" s="100">
        <v>0</v>
      </c>
      <c r="BC55" s="100">
        <v>0</v>
      </c>
      <c r="BD55" s="100">
        <v>0</v>
      </c>
      <c r="BE55" s="100">
        <v>0</v>
      </c>
      <c r="BF55" s="100">
        <v>0</v>
      </c>
      <c r="BG55" s="97"/>
      <c r="BH55" s="98">
        <v>45726</v>
      </c>
      <c r="BI55" s="100">
        <v>0</v>
      </c>
      <c r="BJ55" s="97" t="s">
        <v>688</v>
      </c>
      <c r="BK55" s="97" t="s">
        <v>689</v>
      </c>
      <c r="BL55" s="97" t="s">
        <v>690</v>
      </c>
      <c r="BM55" s="97" t="s">
        <v>166</v>
      </c>
      <c r="BN55" s="97" t="s">
        <v>60</v>
      </c>
      <c r="BO55" s="97" t="s">
        <v>691</v>
      </c>
      <c r="BP55" s="97" t="s">
        <v>692</v>
      </c>
    </row>
    <row r="56" spans="1:68" x14ac:dyDescent="0.3">
      <c r="A56" s="97">
        <v>2415737</v>
      </c>
      <c r="B56" s="97"/>
      <c r="C56" s="97"/>
      <c r="D56" s="97" t="s">
        <v>165</v>
      </c>
      <c r="E56" s="97" t="s">
        <v>565</v>
      </c>
      <c r="F56" s="97" t="s">
        <v>759</v>
      </c>
      <c r="G56" s="97">
        <v>135661</v>
      </c>
      <c r="H56" s="97">
        <v>6409</v>
      </c>
      <c r="I56" s="97" t="s">
        <v>760</v>
      </c>
      <c r="J56" s="97" t="s">
        <v>254</v>
      </c>
      <c r="K56" s="97" t="s">
        <v>60</v>
      </c>
      <c r="L56" s="97" t="s">
        <v>255</v>
      </c>
      <c r="M56" s="97">
        <v>13</v>
      </c>
      <c r="N56" s="97" t="s">
        <v>696</v>
      </c>
      <c r="O56" s="97" t="s">
        <v>686</v>
      </c>
      <c r="P56" s="97"/>
      <c r="Q56" s="97"/>
      <c r="R56" s="98">
        <v>45352</v>
      </c>
      <c r="S56" s="97" t="s">
        <v>687</v>
      </c>
      <c r="T56" s="97">
        <v>2</v>
      </c>
      <c r="U56" s="97" t="s">
        <v>686</v>
      </c>
      <c r="V56" s="98">
        <v>45717</v>
      </c>
      <c r="W56" s="99">
        <v>2</v>
      </c>
      <c r="X56" s="99">
        <v>1</v>
      </c>
      <c r="Y56" s="97"/>
      <c r="Z56" s="99">
        <v>10.029999999999999</v>
      </c>
      <c r="AA56" s="97"/>
      <c r="AB56" s="97"/>
      <c r="AC56" s="97"/>
      <c r="AD56" s="97"/>
      <c r="AE56" s="97"/>
      <c r="AF56" s="97"/>
      <c r="AG56" s="100">
        <v>2957.69</v>
      </c>
      <c r="AH56" s="100">
        <v>841.62</v>
      </c>
      <c r="AI56" s="100">
        <v>2116.0700000000002</v>
      </c>
      <c r="AJ56" s="100">
        <v>134.86000000000001</v>
      </c>
      <c r="AK56" s="100">
        <v>880</v>
      </c>
      <c r="AL56" s="100">
        <v>2212.5500000000002</v>
      </c>
      <c r="AM56" s="100">
        <v>3092.55</v>
      </c>
      <c r="AN56" s="97"/>
      <c r="AO56" s="97"/>
      <c r="AP56" s="97"/>
      <c r="AQ56" s="97"/>
      <c r="AR56" s="99">
        <v>61.85</v>
      </c>
      <c r="AS56" s="99">
        <v>10.31</v>
      </c>
      <c r="AT56" s="97"/>
      <c r="AU56" s="100">
        <v>3164.71</v>
      </c>
      <c r="AV56" s="100"/>
      <c r="AW56" s="97"/>
      <c r="AX56" s="97"/>
      <c r="AY56" s="100"/>
      <c r="AZ56" s="100"/>
      <c r="BA56" s="100"/>
      <c r="BB56" s="100"/>
      <c r="BC56" s="100">
        <v>0</v>
      </c>
      <c r="BD56" s="100"/>
      <c r="BE56" s="100"/>
      <c r="BF56" s="100"/>
      <c r="BG56" s="97"/>
      <c r="BH56" s="98">
        <v>45737</v>
      </c>
      <c r="BI56" s="100">
        <v>3164.71</v>
      </c>
      <c r="BJ56" s="97" t="s">
        <v>700</v>
      </c>
      <c r="BK56" s="97" t="s">
        <v>689</v>
      </c>
      <c r="BL56" s="97" t="s">
        <v>690</v>
      </c>
      <c r="BM56" s="97" t="s">
        <v>166</v>
      </c>
      <c r="BN56" s="97" t="s">
        <v>60</v>
      </c>
      <c r="BO56" s="97" t="s">
        <v>691</v>
      </c>
      <c r="BP56" s="97" t="s">
        <v>692</v>
      </c>
    </row>
    <row r="57" spans="1:68" x14ac:dyDescent="0.3">
      <c r="A57" s="97">
        <v>2415901</v>
      </c>
      <c r="B57" s="97"/>
      <c r="C57" s="97"/>
      <c r="D57" s="97" t="s">
        <v>165</v>
      </c>
      <c r="E57" s="97" t="s">
        <v>565</v>
      </c>
      <c r="F57" s="97" t="s">
        <v>725</v>
      </c>
      <c r="G57" s="97">
        <v>135662</v>
      </c>
      <c r="H57" s="97">
        <v>6410</v>
      </c>
      <c r="I57" s="97" t="s">
        <v>761</v>
      </c>
      <c r="J57" s="97" t="s">
        <v>254</v>
      </c>
      <c r="K57" s="97" t="s">
        <v>60</v>
      </c>
      <c r="L57" s="97" t="s">
        <v>255</v>
      </c>
      <c r="M57" s="97">
        <v>13</v>
      </c>
      <c r="N57" s="97" t="s">
        <v>696</v>
      </c>
      <c r="O57" s="97" t="s">
        <v>686</v>
      </c>
      <c r="P57" s="97"/>
      <c r="Q57" s="97"/>
      <c r="R57" s="98">
        <v>45352</v>
      </c>
      <c r="S57" s="97" t="s">
        <v>687</v>
      </c>
      <c r="T57" s="97">
        <v>2</v>
      </c>
      <c r="U57" s="97" t="s">
        <v>686</v>
      </c>
      <c r="V57" s="98">
        <v>45717</v>
      </c>
      <c r="W57" s="99">
        <v>2</v>
      </c>
      <c r="X57" s="99">
        <v>1</v>
      </c>
      <c r="Y57" s="97"/>
      <c r="Z57" s="99">
        <v>10.029999999999999</v>
      </c>
      <c r="AA57" s="97"/>
      <c r="AB57" s="97"/>
      <c r="AC57" s="97"/>
      <c r="AD57" s="97"/>
      <c r="AE57" s="97"/>
      <c r="AF57" s="97"/>
      <c r="AG57" s="100">
        <v>2957.69</v>
      </c>
      <c r="AH57" s="100">
        <v>841.62</v>
      </c>
      <c r="AI57" s="100">
        <v>2116.0700000000002</v>
      </c>
      <c r="AJ57" s="100">
        <v>134.86000000000001</v>
      </c>
      <c r="AK57" s="100">
        <v>880</v>
      </c>
      <c r="AL57" s="100">
        <v>2212.5500000000002</v>
      </c>
      <c r="AM57" s="100">
        <v>3092.55</v>
      </c>
      <c r="AN57" s="97"/>
      <c r="AO57" s="97"/>
      <c r="AP57" s="97"/>
      <c r="AQ57" s="97"/>
      <c r="AR57" s="99">
        <v>61.85</v>
      </c>
      <c r="AS57" s="99">
        <v>10.31</v>
      </c>
      <c r="AT57" s="97"/>
      <c r="AU57" s="100">
        <v>3164.71</v>
      </c>
      <c r="AV57" s="100"/>
      <c r="AW57" s="97"/>
      <c r="AX57" s="97"/>
      <c r="AY57" s="100"/>
      <c r="AZ57" s="100"/>
      <c r="BA57" s="100"/>
      <c r="BB57" s="100"/>
      <c r="BC57" s="100">
        <v>0</v>
      </c>
      <c r="BD57" s="100"/>
      <c r="BE57" s="100"/>
      <c r="BF57" s="100"/>
      <c r="BG57" s="97"/>
      <c r="BH57" s="98">
        <v>45737</v>
      </c>
      <c r="BI57" s="100">
        <v>3164.71</v>
      </c>
      <c r="BJ57" s="97" t="s">
        <v>700</v>
      </c>
      <c r="BK57" s="97" t="s">
        <v>689</v>
      </c>
      <c r="BL57" s="97" t="s">
        <v>690</v>
      </c>
      <c r="BM57" s="97" t="s">
        <v>166</v>
      </c>
      <c r="BN57" s="97" t="s">
        <v>60</v>
      </c>
      <c r="BO57" s="97" t="s">
        <v>691</v>
      </c>
      <c r="BP57" s="97" t="s">
        <v>692</v>
      </c>
    </row>
    <row r="58" spans="1:68" x14ac:dyDescent="0.3">
      <c r="A58" s="97">
        <v>2416656</v>
      </c>
      <c r="B58" s="97"/>
      <c r="C58" s="97"/>
      <c r="D58" s="97" t="s">
        <v>165</v>
      </c>
      <c r="E58" s="97" t="s">
        <v>585</v>
      </c>
      <c r="F58" s="97" t="s">
        <v>619</v>
      </c>
      <c r="G58" s="97">
        <v>135663</v>
      </c>
      <c r="H58" s="97">
        <v>6417</v>
      </c>
      <c r="I58" s="97" t="s">
        <v>762</v>
      </c>
      <c r="J58" s="97" t="s">
        <v>87</v>
      </c>
      <c r="K58" s="97" t="s">
        <v>60</v>
      </c>
      <c r="L58" s="97" t="s">
        <v>263</v>
      </c>
      <c r="M58" s="97">
        <v>12</v>
      </c>
      <c r="N58" s="97" t="s">
        <v>696</v>
      </c>
      <c r="O58" s="97" t="s">
        <v>686</v>
      </c>
      <c r="P58" s="97"/>
      <c r="Q58" s="97"/>
      <c r="R58" s="98">
        <v>45383</v>
      </c>
      <c r="S58" s="97" t="s">
        <v>687</v>
      </c>
      <c r="T58" s="97">
        <v>2</v>
      </c>
      <c r="U58" s="97" t="s">
        <v>686</v>
      </c>
      <c r="V58" s="98">
        <v>45717</v>
      </c>
      <c r="W58" s="99">
        <v>2</v>
      </c>
      <c r="X58" s="99">
        <v>1</v>
      </c>
      <c r="Y58" s="97"/>
      <c r="Z58" s="99">
        <v>10.029999999999999</v>
      </c>
      <c r="AA58" s="97"/>
      <c r="AB58" s="97"/>
      <c r="AC58" s="97"/>
      <c r="AD58" s="97"/>
      <c r="AE58" s="97"/>
      <c r="AF58" s="97"/>
      <c r="AG58" s="100">
        <v>2467.52</v>
      </c>
      <c r="AH58" s="100">
        <v>696.31</v>
      </c>
      <c r="AI58" s="100">
        <v>1771.21</v>
      </c>
      <c r="AJ58" s="100">
        <v>91.28</v>
      </c>
      <c r="AK58" s="100">
        <v>722.07</v>
      </c>
      <c r="AL58" s="100">
        <v>1836.73</v>
      </c>
      <c r="AM58" s="100">
        <v>2558.8000000000002</v>
      </c>
      <c r="AN58" s="97"/>
      <c r="AO58" s="97"/>
      <c r="AP58" s="97"/>
      <c r="AQ58" s="97"/>
      <c r="AR58" s="99">
        <v>0</v>
      </c>
      <c r="AS58" s="99">
        <v>0</v>
      </c>
      <c r="AT58" s="97"/>
      <c r="AU58" s="100">
        <v>2558.8000000000002</v>
      </c>
      <c r="AV58" s="100">
        <v>2558.8000000000002</v>
      </c>
      <c r="AW58" s="98">
        <v>45737</v>
      </c>
      <c r="AX58" s="98">
        <v>45740</v>
      </c>
      <c r="AY58" s="100">
        <v>722.07</v>
      </c>
      <c r="AZ58" s="100">
        <v>1836.73</v>
      </c>
      <c r="BA58" s="100">
        <v>0</v>
      </c>
      <c r="BB58" s="100">
        <v>0</v>
      </c>
      <c r="BC58" s="100">
        <v>0</v>
      </c>
      <c r="BD58" s="100">
        <v>0</v>
      </c>
      <c r="BE58" s="100">
        <v>0</v>
      </c>
      <c r="BF58" s="100">
        <v>0</v>
      </c>
      <c r="BG58" s="97"/>
      <c r="BH58" s="98">
        <v>45737</v>
      </c>
      <c r="BI58" s="100">
        <v>0</v>
      </c>
      <c r="BJ58" s="97" t="s">
        <v>688</v>
      </c>
      <c r="BK58" s="97" t="s">
        <v>689</v>
      </c>
      <c r="BL58" s="97" t="s">
        <v>690</v>
      </c>
      <c r="BM58" s="97" t="s">
        <v>166</v>
      </c>
      <c r="BN58" s="97" t="s">
        <v>60</v>
      </c>
      <c r="BO58" s="97" t="s">
        <v>691</v>
      </c>
      <c r="BP58" s="97" t="s">
        <v>692</v>
      </c>
    </row>
    <row r="59" spans="1:68" x14ac:dyDescent="0.3">
      <c r="A59" s="97">
        <v>2417316</v>
      </c>
      <c r="B59" s="97"/>
      <c r="C59" s="97"/>
      <c r="D59" s="97" t="s">
        <v>165</v>
      </c>
      <c r="E59" s="97" t="s">
        <v>581</v>
      </c>
      <c r="F59" s="97" t="s">
        <v>703</v>
      </c>
      <c r="G59" s="97">
        <v>135664</v>
      </c>
      <c r="H59" s="97">
        <v>6435</v>
      </c>
      <c r="I59" s="97" t="s">
        <v>763</v>
      </c>
      <c r="J59" s="97" t="s">
        <v>275</v>
      </c>
      <c r="K59" s="97" t="s">
        <v>60</v>
      </c>
      <c r="L59" s="97" t="s">
        <v>276</v>
      </c>
      <c r="M59" s="97">
        <v>10</v>
      </c>
      <c r="N59" s="97"/>
      <c r="O59" s="97" t="s">
        <v>686</v>
      </c>
      <c r="P59" s="97"/>
      <c r="Q59" s="97"/>
      <c r="R59" s="98">
        <v>45444</v>
      </c>
      <c r="S59" s="97" t="s">
        <v>687</v>
      </c>
      <c r="T59" s="97">
        <v>2</v>
      </c>
      <c r="U59" s="97" t="s">
        <v>686</v>
      </c>
      <c r="V59" s="98">
        <v>45717</v>
      </c>
      <c r="W59" s="99">
        <v>2</v>
      </c>
      <c r="X59" s="99">
        <v>1</v>
      </c>
      <c r="Y59" s="97"/>
      <c r="Z59" s="99">
        <v>0</v>
      </c>
      <c r="AA59" s="97"/>
      <c r="AB59" s="97"/>
      <c r="AC59" s="97"/>
      <c r="AD59" s="97"/>
      <c r="AE59" s="97"/>
      <c r="AF59" s="97"/>
      <c r="AG59" s="100">
        <v>8639.9500000000007</v>
      </c>
      <c r="AH59" s="100">
        <v>8639.9500000000007</v>
      </c>
      <c r="AI59" s="100">
        <v>0</v>
      </c>
      <c r="AJ59" s="100">
        <v>271.42</v>
      </c>
      <c r="AK59" s="100">
        <v>8911.3700000000008</v>
      </c>
      <c r="AL59" s="100"/>
      <c r="AM59" s="100">
        <v>8911.3700000000008</v>
      </c>
      <c r="AN59" s="97"/>
      <c r="AO59" s="97"/>
      <c r="AP59" s="97"/>
      <c r="AQ59" s="97"/>
      <c r="AR59" s="99">
        <v>0</v>
      </c>
      <c r="AS59" s="99">
        <v>0</v>
      </c>
      <c r="AT59" s="97"/>
      <c r="AU59" s="100">
        <v>8911.3700000000008</v>
      </c>
      <c r="AV59" s="100">
        <v>8911.3700000000008</v>
      </c>
      <c r="AW59" s="98">
        <v>45737</v>
      </c>
      <c r="AX59" s="98">
        <v>45740</v>
      </c>
      <c r="AY59" s="100">
        <v>8911.3700000000008</v>
      </c>
      <c r="AZ59" s="100">
        <v>0</v>
      </c>
      <c r="BA59" s="100">
        <v>0</v>
      </c>
      <c r="BB59" s="100">
        <v>0</v>
      </c>
      <c r="BC59" s="100">
        <v>0</v>
      </c>
      <c r="BD59" s="100">
        <v>0</v>
      </c>
      <c r="BE59" s="100">
        <v>0</v>
      </c>
      <c r="BF59" s="100">
        <v>0</v>
      </c>
      <c r="BG59" s="97"/>
      <c r="BH59" s="98">
        <v>45737</v>
      </c>
      <c r="BI59" s="100">
        <v>0</v>
      </c>
      <c r="BJ59" s="97" t="s">
        <v>688</v>
      </c>
      <c r="BK59" s="97" t="s">
        <v>689</v>
      </c>
      <c r="BL59" s="97" t="s">
        <v>690</v>
      </c>
      <c r="BM59" s="97" t="s">
        <v>166</v>
      </c>
      <c r="BN59" s="97" t="s">
        <v>60</v>
      </c>
      <c r="BO59" s="97" t="s">
        <v>691</v>
      </c>
      <c r="BP59" s="97" t="s">
        <v>692</v>
      </c>
    </row>
    <row r="60" spans="1:68" x14ac:dyDescent="0.3">
      <c r="A60" s="97">
        <v>2419295</v>
      </c>
      <c r="B60" s="97"/>
      <c r="C60" s="97"/>
      <c r="D60" s="97" t="s">
        <v>165</v>
      </c>
      <c r="E60" s="97" t="s">
        <v>620</v>
      </c>
      <c r="F60" s="97" t="s">
        <v>611</v>
      </c>
      <c r="G60" s="97">
        <v>135665</v>
      </c>
      <c r="H60" s="97">
        <v>6475</v>
      </c>
      <c r="I60" s="97" t="s">
        <v>764</v>
      </c>
      <c r="J60" s="97" t="s">
        <v>303</v>
      </c>
      <c r="K60" s="97" t="s">
        <v>60</v>
      </c>
      <c r="L60" s="97" t="s">
        <v>304</v>
      </c>
      <c r="M60" s="97">
        <v>5</v>
      </c>
      <c r="N60" s="97"/>
      <c r="O60" s="97" t="s">
        <v>686</v>
      </c>
      <c r="P60" s="97"/>
      <c r="Q60" s="97"/>
      <c r="R60" s="98">
        <v>45597</v>
      </c>
      <c r="S60" s="97" t="s">
        <v>687</v>
      </c>
      <c r="T60" s="97">
        <v>2</v>
      </c>
      <c r="U60" s="97" t="s">
        <v>686</v>
      </c>
      <c r="V60" s="98">
        <v>45717</v>
      </c>
      <c r="W60" s="99">
        <v>2</v>
      </c>
      <c r="X60" s="99">
        <v>1</v>
      </c>
      <c r="Y60" s="97"/>
      <c r="Z60" s="99">
        <v>0</v>
      </c>
      <c r="AA60" s="97"/>
      <c r="AB60" s="97"/>
      <c r="AC60" s="97"/>
      <c r="AD60" s="97"/>
      <c r="AE60" s="97"/>
      <c r="AF60" s="97"/>
      <c r="AG60" s="100">
        <v>4900</v>
      </c>
      <c r="AH60" s="100">
        <v>4900</v>
      </c>
      <c r="AI60" s="100">
        <v>0</v>
      </c>
      <c r="AJ60" s="100">
        <v>80.34</v>
      </c>
      <c r="AK60" s="100">
        <v>4980.34</v>
      </c>
      <c r="AL60" s="100"/>
      <c r="AM60" s="100">
        <v>4980.34</v>
      </c>
      <c r="AN60" s="97"/>
      <c r="AO60" s="97"/>
      <c r="AP60" s="97"/>
      <c r="AQ60" s="97"/>
      <c r="AR60" s="99">
        <v>0</v>
      </c>
      <c r="AS60" s="99">
        <v>0</v>
      </c>
      <c r="AT60" s="97"/>
      <c r="AU60" s="100">
        <v>4980.34</v>
      </c>
      <c r="AV60" s="100">
        <v>4980.34</v>
      </c>
      <c r="AW60" s="98">
        <v>45737</v>
      </c>
      <c r="AX60" s="98">
        <v>45740</v>
      </c>
      <c r="AY60" s="100">
        <v>4980.34</v>
      </c>
      <c r="AZ60" s="100">
        <v>0</v>
      </c>
      <c r="BA60" s="100">
        <v>0</v>
      </c>
      <c r="BB60" s="100">
        <v>0</v>
      </c>
      <c r="BC60" s="100">
        <v>0</v>
      </c>
      <c r="BD60" s="100">
        <v>0</v>
      </c>
      <c r="BE60" s="100">
        <v>0</v>
      </c>
      <c r="BF60" s="100">
        <v>0</v>
      </c>
      <c r="BG60" s="97"/>
      <c r="BH60" s="98">
        <v>45737</v>
      </c>
      <c r="BI60" s="100">
        <v>0</v>
      </c>
      <c r="BJ60" s="97" t="s">
        <v>688</v>
      </c>
      <c r="BK60" s="97" t="s">
        <v>689</v>
      </c>
      <c r="BL60" s="97" t="s">
        <v>690</v>
      </c>
      <c r="BM60" s="97" t="s">
        <v>166</v>
      </c>
      <c r="BN60" s="97" t="s">
        <v>60</v>
      </c>
      <c r="BO60" s="97" t="s">
        <v>691</v>
      </c>
      <c r="BP60" s="97" t="s">
        <v>692</v>
      </c>
    </row>
    <row r="61" spans="1:68" x14ac:dyDescent="0.3">
      <c r="A61" s="97">
        <v>2412841</v>
      </c>
      <c r="B61" s="97"/>
      <c r="C61" s="97"/>
      <c r="D61" s="97" t="s">
        <v>165</v>
      </c>
      <c r="E61" s="97" t="s">
        <v>581</v>
      </c>
      <c r="F61" s="97" t="s">
        <v>588</v>
      </c>
      <c r="G61" s="97">
        <v>135666</v>
      </c>
      <c r="H61" s="97">
        <v>6376</v>
      </c>
      <c r="I61" s="97" t="s">
        <v>765</v>
      </c>
      <c r="J61" s="97" t="s">
        <v>209</v>
      </c>
      <c r="K61" s="97" t="s">
        <v>60</v>
      </c>
      <c r="L61" s="97" t="s">
        <v>210</v>
      </c>
      <c r="M61" s="97">
        <v>13</v>
      </c>
      <c r="N61" s="97"/>
      <c r="O61" s="97" t="s">
        <v>686</v>
      </c>
      <c r="P61" s="97"/>
      <c r="Q61" s="97"/>
      <c r="R61" s="98">
        <v>45352</v>
      </c>
      <c r="S61" s="97" t="s">
        <v>687</v>
      </c>
      <c r="T61" s="97">
        <v>2</v>
      </c>
      <c r="U61" s="97" t="s">
        <v>686</v>
      </c>
      <c r="V61" s="98">
        <v>45717</v>
      </c>
      <c r="W61" s="99">
        <v>2</v>
      </c>
      <c r="X61" s="99">
        <v>1</v>
      </c>
      <c r="Y61" s="97"/>
      <c r="Z61" s="99">
        <v>0</v>
      </c>
      <c r="AA61" s="97"/>
      <c r="AB61" s="97"/>
      <c r="AC61" s="97"/>
      <c r="AD61" s="97"/>
      <c r="AE61" s="97"/>
      <c r="AF61" s="97"/>
      <c r="AG61" s="100">
        <v>8452.75</v>
      </c>
      <c r="AH61" s="100">
        <v>8452.75</v>
      </c>
      <c r="AI61" s="100">
        <v>0</v>
      </c>
      <c r="AJ61" s="100">
        <v>385.42</v>
      </c>
      <c r="AK61" s="100">
        <v>8838.17</v>
      </c>
      <c r="AL61" s="100"/>
      <c r="AM61" s="100">
        <v>8838.17</v>
      </c>
      <c r="AN61" s="97"/>
      <c r="AO61" s="97"/>
      <c r="AP61" s="97"/>
      <c r="AQ61" s="97"/>
      <c r="AR61" s="99">
        <v>0</v>
      </c>
      <c r="AS61" s="99">
        <v>0</v>
      </c>
      <c r="AT61" s="97"/>
      <c r="AU61" s="100">
        <v>8838.17</v>
      </c>
      <c r="AV61" s="100">
        <v>8838.17</v>
      </c>
      <c r="AW61" s="98">
        <v>45736</v>
      </c>
      <c r="AX61" s="98">
        <v>45737</v>
      </c>
      <c r="AY61" s="100">
        <v>8838.17</v>
      </c>
      <c r="AZ61" s="100">
        <v>0</v>
      </c>
      <c r="BA61" s="100">
        <v>0</v>
      </c>
      <c r="BB61" s="100">
        <v>0</v>
      </c>
      <c r="BC61" s="100">
        <v>0</v>
      </c>
      <c r="BD61" s="100">
        <v>0</v>
      </c>
      <c r="BE61" s="100">
        <v>0</v>
      </c>
      <c r="BF61" s="100">
        <v>0</v>
      </c>
      <c r="BG61" s="97"/>
      <c r="BH61" s="98">
        <v>45737</v>
      </c>
      <c r="BI61" s="100">
        <v>0</v>
      </c>
      <c r="BJ61" s="97" t="s">
        <v>688</v>
      </c>
      <c r="BK61" s="97" t="s">
        <v>689</v>
      </c>
      <c r="BL61" s="97" t="s">
        <v>690</v>
      </c>
      <c r="BM61" s="97" t="s">
        <v>166</v>
      </c>
      <c r="BN61" s="97" t="s">
        <v>60</v>
      </c>
      <c r="BO61" s="97" t="s">
        <v>691</v>
      </c>
      <c r="BP61" s="97" t="s">
        <v>692</v>
      </c>
    </row>
    <row r="62" spans="1:68" x14ac:dyDescent="0.3">
      <c r="A62" s="97">
        <v>2415270</v>
      </c>
      <c r="B62" s="97"/>
      <c r="C62" s="97"/>
      <c r="D62" s="97" t="s">
        <v>165</v>
      </c>
      <c r="E62" s="97" t="s">
        <v>621</v>
      </c>
      <c r="F62" s="97" t="s">
        <v>589</v>
      </c>
      <c r="G62" s="97">
        <v>135667</v>
      </c>
      <c r="H62" s="97">
        <v>6402</v>
      </c>
      <c r="I62" s="97" t="s">
        <v>766</v>
      </c>
      <c r="J62" s="97" t="s">
        <v>84</v>
      </c>
      <c r="K62" s="97" t="s">
        <v>60</v>
      </c>
      <c r="L62" s="97" t="s">
        <v>245</v>
      </c>
      <c r="M62" s="97">
        <v>13</v>
      </c>
      <c r="N62" s="97" t="s">
        <v>696</v>
      </c>
      <c r="O62" s="97" t="s">
        <v>686</v>
      </c>
      <c r="P62" s="97"/>
      <c r="Q62" s="97"/>
      <c r="R62" s="98">
        <v>45352</v>
      </c>
      <c r="S62" s="97" t="s">
        <v>687</v>
      </c>
      <c r="T62" s="97">
        <v>2</v>
      </c>
      <c r="U62" s="97" t="s">
        <v>686</v>
      </c>
      <c r="V62" s="98">
        <v>45717</v>
      </c>
      <c r="W62" s="99">
        <v>2</v>
      </c>
      <c r="X62" s="99">
        <v>1</v>
      </c>
      <c r="Y62" s="97"/>
      <c r="Z62" s="99">
        <v>10.029999999999999</v>
      </c>
      <c r="AA62" s="97"/>
      <c r="AB62" s="97"/>
      <c r="AC62" s="97"/>
      <c r="AD62" s="97"/>
      <c r="AE62" s="97"/>
      <c r="AF62" s="97"/>
      <c r="AG62" s="100">
        <v>3787.4</v>
      </c>
      <c r="AH62" s="100">
        <v>1077.72</v>
      </c>
      <c r="AI62" s="100">
        <v>2709.68</v>
      </c>
      <c r="AJ62" s="100">
        <v>172.7</v>
      </c>
      <c r="AK62" s="100">
        <v>1126.8599999999999</v>
      </c>
      <c r="AL62" s="100">
        <v>2833.24</v>
      </c>
      <c r="AM62" s="100">
        <v>3960.1</v>
      </c>
      <c r="AN62" s="97"/>
      <c r="AO62" s="97"/>
      <c r="AP62" s="97"/>
      <c r="AQ62" s="97"/>
      <c r="AR62" s="99">
        <v>0</v>
      </c>
      <c r="AS62" s="99">
        <v>0</v>
      </c>
      <c r="AT62" s="97"/>
      <c r="AU62" s="100">
        <v>3960.1</v>
      </c>
      <c r="AV62" s="100">
        <v>3960.1</v>
      </c>
      <c r="AW62" s="98">
        <v>45737</v>
      </c>
      <c r="AX62" s="98">
        <v>45740</v>
      </c>
      <c r="AY62" s="100">
        <v>1126.8599999999999</v>
      </c>
      <c r="AZ62" s="100">
        <v>2833.24</v>
      </c>
      <c r="BA62" s="100">
        <v>0</v>
      </c>
      <c r="BB62" s="100">
        <v>0</v>
      </c>
      <c r="BC62" s="100">
        <v>0</v>
      </c>
      <c r="BD62" s="100">
        <v>0</v>
      </c>
      <c r="BE62" s="100">
        <v>0</v>
      </c>
      <c r="BF62" s="100">
        <v>0</v>
      </c>
      <c r="BG62" s="97"/>
      <c r="BH62" s="98">
        <v>45737</v>
      </c>
      <c r="BI62" s="100">
        <v>0</v>
      </c>
      <c r="BJ62" s="97" t="s">
        <v>688</v>
      </c>
      <c r="BK62" s="97" t="s">
        <v>689</v>
      </c>
      <c r="BL62" s="97" t="s">
        <v>690</v>
      </c>
      <c r="BM62" s="97" t="s">
        <v>166</v>
      </c>
      <c r="BN62" s="97" t="s">
        <v>60</v>
      </c>
      <c r="BO62" s="97" t="s">
        <v>691</v>
      </c>
      <c r="BP62" s="97" t="s">
        <v>692</v>
      </c>
    </row>
    <row r="63" spans="1:68" x14ac:dyDescent="0.3">
      <c r="A63" s="97">
        <v>2468391</v>
      </c>
      <c r="B63" s="97"/>
      <c r="C63" s="97"/>
      <c r="D63" s="97" t="s">
        <v>165</v>
      </c>
      <c r="E63" s="97" t="s">
        <v>608</v>
      </c>
      <c r="F63" s="97" t="s">
        <v>589</v>
      </c>
      <c r="G63" s="97">
        <v>135923</v>
      </c>
      <c r="H63" s="97">
        <v>6497</v>
      </c>
      <c r="I63" s="97" t="s">
        <v>767</v>
      </c>
      <c r="J63" s="97" t="s">
        <v>88</v>
      </c>
      <c r="K63" s="97" t="s">
        <v>60</v>
      </c>
      <c r="L63" s="97" t="s">
        <v>316</v>
      </c>
      <c r="M63" s="97">
        <v>2</v>
      </c>
      <c r="N63" s="97" t="s">
        <v>696</v>
      </c>
      <c r="O63" s="97" t="s">
        <v>706</v>
      </c>
      <c r="P63" s="97"/>
      <c r="Q63" s="97"/>
      <c r="R63" s="98">
        <v>45689</v>
      </c>
      <c r="S63" s="97" t="s">
        <v>687</v>
      </c>
      <c r="T63" s="97">
        <v>2</v>
      </c>
      <c r="U63" s="97" t="s">
        <v>686</v>
      </c>
      <c r="V63" s="98">
        <v>45747</v>
      </c>
      <c r="W63" s="99">
        <v>2</v>
      </c>
      <c r="X63" s="99">
        <v>1</v>
      </c>
      <c r="Y63" s="97"/>
      <c r="Z63" s="99">
        <v>10.033899999999999</v>
      </c>
      <c r="AA63" s="97"/>
      <c r="AB63" s="97"/>
      <c r="AC63" s="97"/>
      <c r="AD63" s="97"/>
      <c r="AE63" s="97"/>
      <c r="AF63" s="97"/>
      <c r="AG63" s="100">
        <v>4041.14</v>
      </c>
      <c r="AH63" s="100">
        <v>3945.68</v>
      </c>
      <c r="AI63" s="100">
        <v>95.46</v>
      </c>
      <c r="AJ63" s="100">
        <v>6.47</v>
      </c>
      <c r="AK63" s="100">
        <v>4047.61</v>
      </c>
      <c r="AL63" s="100"/>
      <c r="AM63" s="100">
        <v>4047.61</v>
      </c>
      <c r="AN63" s="97"/>
      <c r="AO63" s="97"/>
      <c r="AP63" s="97"/>
      <c r="AQ63" s="97"/>
      <c r="AR63" s="99">
        <v>0</v>
      </c>
      <c r="AS63" s="99">
        <v>0</v>
      </c>
      <c r="AT63" s="97"/>
      <c r="AU63" s="100">
        <v>4047.61</v>
      </c>
      <c r="AV63" s="100">
        <v>4047.61</v>
      </c>
      <c r="AW63" s="98">
        <v>45737</v>
      </c>
      <c r="AX63" s="98">
        <v>45744</v>
      </c>
      <c r="AY63" s="100">
        <v>4047.61</v>
      </c>
      <c r="AZ63" s="100">
        <v>0</v>
      </c>
      <c r="BA63" s="100">
        <v>0</v>
      </c>
      <c r="BB63" s="100">
        <v>0</v>
      </c>
      <c r="BC63" s="100">
        <v>0</v>
      </c>
      <c r="BD63" s="100">
        <v>0</v>
      </c>
      <c r="BE63" s="100">
        <v>0</v>
      </c>
      <c r="BF63" s="100">
        <v>0</v>
      </c>
      <c r="BG63" s="97"/>
      <c r="BH63" s="98">
        <v>45737</v>
      </c>
      <c r="BI63" s="100">
        <v>0</v>
      </c>
      <c r="BJ63" s="97" t="s">
        <v>688</v>
      </c>
      <c r="BK63" s="97" t="s">
        <v>689</v>
      </c>
      <c r="BL63" s="97" t="s">
        <v>690</v>
      </c>
      <c r="BM63" s="97" t="s">
        <v>166</v>
      </c>
      <c r="BN63" s="97" t="s">
        <v>60</v>
      </c>
      <c r="BO63" s="97" t="s">
        <v>691</v>
      </c>
      <c r="BP63" s="97" t="s">
        <v>692</v>
      </c>
    </row>
    <row r="64" spans="1:68" x14ac:dyDescent="0.3">
      <c r="A64" s="97">
        <v>2413042</v>
      </c>
      <c r="B64" s="97"/>
      <c r="C64" s="97"/>
      <c r="D64" s="97" t="s">
        <v>165</v>
      </c>
      <c r="E64" s="97" t="s">
        <v>585</v>
      </c>
      <c r="F64" s="97" t="s">
        <v>759</v>
      </c>
      <c r="G64" s="97">
        <v>135668</v>
      </c>
      <c r="H64" s="97">
        <v>6378</v>
      </c>
      <c r="I64" s="97" t="s">
        <v>768</v>
      </c>
      <c r="J64" s="97" t="s">
        <v>213</v>
      </c>
      <c r="K64" s="97" t="s">
        <v>60</v>
      </c>
      <c r="L64" s="97" t="s">
        <v>214</v>
      </c>
      <c r="M64" s="97">
        <v>13</v>
      </c>
      <c r="N64" s="97"/>
      <c r="O64" s="97" t="s">
        <v>686</v>
      </c>
      <c r="P64" s="97"/>
      <c r="Q64" s="97"/>
      <c r="R64" s="98">
        <v>45352</v>
      </c>
      <c r="S64" s="97" t="s">
        <v>687</v>
      </c>
      <c r="T64" s="97">
        <v>2</v>
      </c>
      <c r="U64" s="97" t="s">
        <v>686</v>
      </c>
      <c r="V64" s="98">
        <v>45717</v>
      </c>
      <c r="W64" s="99">
        <v>2</v>
      </c>
      <c r="X64" s="99">
        <v>1</v>
      </c>
      <c r="Y64" s="97"/>
      <c r="Z64" s="99">
        <v>0</v>
      </c>
      <c r="AA64" s="97"/>
      <c r="AB64" s="97"/>
      <c r="AC64" s="97"/>
      <c r="AD64" s="97"/>
      <c r="AE64" s="97"/>
      <c r="AF64" s="97"/>
      <c r="AG64" s="100">
        <v>8499.7099999999991</v>
      </c>
      <c r="AH64" s="100">
        <v>8499.7099999999991</v>
      </c>
      <c r="AI64" s="100">
        <v>0</v>
      </c>
      <c r="AJ64" s="100">
        <v>387.57</v>
      </c>
      <c r="AK64" s="100">
        <v>8887.2800000000007</v>
      </c>
      <c r="AL64" s="100"/>
      <c r="AM64" s="100">
        <v>8887.2800000000007</v>
      </c>
      <c r="AN64" s="97"/>
      <c r="AO64" s="97"/>
      <c r="AP64" s="97"/>
      <c r="AQ64" s="97"/>
      <c r="AR64" s="99">
        <v>0</v>
      </c>
      <c r="AS64" s="99">
        <v>0</v>
      </c>
      <c r="AT64" s="97"/>
      <c r="AU64" s="100">
        <v>8887.2800000000007</v>
      </c>
      <c r="AV64" s="100">
        <v>8887.2800000000007</v>
      </c>
      <c r="AW64" s="98">
        <v>45737</v>
      </c>
      <c r="AX64" s="98">
        <v>45740</v>
      </c>
      <c r="AY64" s="100">
        <v>8887.2800000000007</v>
      </c>
      <c r="AZ64" s="100">
        <v>0</v>
      </c>
      <c r="BA64" s="100">
        <v>0</v>
      </c>
      <c r="BB64" s="100">
        <v>0</v>
      </c>
      <c r="BC64" s="100">
        <v>0</v>
      </c>
      <c r="BD64" s="100">
        <v>0</v>
      </c>
      <c r="BE64" s="100">
        <v>0</v>
      </c>
      <c r="BF64" s="100">
        <v>0</v>
      </c>
      <c r="BG64" s="97"/>
      <c r="BH64" s="98">
        <v>45737</v>
      </c>
      <c r="BI64" s="100">
        <v>0</v>
      </c>
      <c r="BJ64" s="97" t="s">
        <v>688</v>
      </c>
      <c r="BK64" s="97" t="s">
        <v>689</v>
      </c>
      <c r="BL64" s="97" t="s">
        <v>690</v>
      </c>
      <c r="BM64" s="97" t="s">
        <v>166</v>
      </c>
      <c r="BN64" s="97" t="s">
        <v>60</v>
      </c>
      <c r="BO64" s="97" t="s">
        <v>691</v>
      </c>
      <c r="BP64" s="97" t="s">
        <v>692</v>
      </c>
    </row>
    <row r="65" spans="1:68" x14ac:dyDescent="0.3">
      <c r="A65" s="97">
        <v>2412038</v>
      </c>
      <c r="B65" s="97"/>
      <c r="C65" s="97"/>
      <c r="D65" s="97" t="s">
        <v>165</v>
      </c>
      <c r="E65" s="97" t="s">
        <v>595</v>
      </c>
      <c r="F65" s="97" t="s">
        <v>604</v>
      </c>
      <c r="G65" s="97">
        <v>135669</v>
      </c>
      <c r="H65" s="97">
        <v>6367</v>
      </c>
      <c r="I65" s="97" t="s">
        <v>769</v>
      </c>
      <c r="J65" s="97" t="s">
        <v>191</v>
      </c>
      <c r="K65" s="97" t="s">
        <v>60</v>
      </c>
      <c r="L65" s="97" t="s">
        <v>192</v>
      </c>
      <c r="M65" s="97">
        <v>14</v>
      </c>
      <c r="N65" s="97" t="s">
        <v>696</v>
      </c>
      <c r="O65" s="97" t="s">
        <v>686</v>
      </c>
      <c r="P65" s="97"/>
      <c r="Q65" s="97"/>
      <c r="R65" s="98">
        <v>45323</v>
      </c>
      <c r="S65" s="97" t="s">
        <v>687</v>
      </c>
      <c r="T65" s="97">
        <v>2</v>
      </c>
      <c r="U65" s="97" t="s">
        <v>686</v>
      </c>
      <c r="V65" s="98">
        <v>45717</v>
      </c>
      <c r="W65" s="99">
        <v>2</v>
      </c>
      <c r="X65" s="99">
        <v>1</v>
      </c>
      <c r="Y65" s="97"/>
      <c r="Z65" s="99">
        <v>10.029999999999999</v>
      </c>
      <c r="AA65" s="97"/>
      <c r="AB65" s="97"/>
      <c r="AC65" s="97"/>
      <c r="AD65" s="97"/>
      <c r="AE65" s="97"/>
      <c r="AF65" s="97"/>
      <c r="AG65" s="100">
        <v>3117.07</v>
      </c>
      <c r="AH65" s="100">
        <v>894.4</v>
      </c>
      <c r="AI65" s="100">
        <v>2222.67</v>
      </c>
      <c r="AJ65" s="100">
        <v>155.83000000000001</v>
      </c>
      <c r="AK65" s="100">
        <v>939.12</v>
      </c>
      <c r="AL65" s="100">
        <v>2333.7800000000002</v>
      </c>
      <c r="AM65" s="100">
        <v>3272.9</v>
      </c>
      <c r="AN65" s="97"/>
      <c r="AO65" s="97"/>
      <c r="AP65" s="97"/>
      <c r="AQ65" s="97"/>
      <c r="AR65" s="99">
        <v>0</v>
      </c>
      <c r="AS65" s="99">
        <v>0</v>
      </c>
      <c r="AT65" s="97"/>
      <c r="AU65" s="100">
        <v>3272.9</v>
      </c>
      <c r="AV65" s="100">
        <v>3272.9</v>
      </c>
      <c r="AW65" s="98">
        <v>45737</v>
      </c>
      <c r="AX65" s="98">
        <v>45740</v>
      </c>
      <c r="AY65" s="100">
        <v>939.12</v>
      </c>
      <c r="AZ65" s="100">
        <v>2333.7800000000002</v>
      </c>
      <c r="BA65" s="100">
        <v>0</v>
      </c>
      <c r="BB65" s="100">
        <v>0</v>
      </c>
      <c r="BC65" s="100">
        <v>0</v>
      </c>
      <c r="BD65" s="100">
        <v>0</v>
      </c>
      <c r="BE65" s="100">
        <v>0</v>
      </c>
      <c r="BF65" s="100">
        <v>0</v>
      </c>
      <c r="BG65" s="97"/>
      <c r="BH65" s="98">
        <v>45737</v>
      </c>
      <c r="BI65" s="100">
        <v>0</v>
      </c>
      <c r="BJ65" s="97" t="s">
        <v>688</v>
      </c>
      <c r="BK65" s="97" t="s">
        <v>689</v>
      </c>
      <c r="BL65" s="97" t="s">
        <v>690</v>
      </c>
      <c r="BM65" s="97" t="s">
        <v>166</v>
      </c>
      <c r="BN65" s="97" t="s">
        <v>60</v>
      </c>
      <c r="BO65" s="97" t="s">
        <v>691</v>
      </c>
      <c r="BP65" s="97" t="s">
        <v>692</v>
      </c>
    </row>
    <row r="66" spans="1:68" x14ac:dyDescent="0.3">
      <c r="A66" s="97">
        <v>2412301</v>
      </c>
      <c r="B66" s="97"/>
      <c r="C66" s="97"/>
      <c r="D66" s="97" t="s">
        <v>165</v>
      </c>
      <c r="E66" s="97" t="s">
        <v>581</v>
      </c>
      <c r="F66" s="97" t="s">
        <v>759</v>
      </c>
      <c r="G66" s="97">
        <v>135670</v>
      </c>
      <c r="H66" s="97">
        <v>6369</v>
      </c>
      <c r="I66" s="97" t="s">
        <v>770</v>
      </c>
      <c r="J66" s="97" t="s">
        <v>195</v>
      </c>
      <c r="K66" s="97" t="s">
        <v>60</v>
      </c>
      <c r="L66" s="97" t="s">
        <v>196</v>
      </c>
      <c r="M66" s="97">
        <v>13</v>
      </c>
      <c r="N66" s="97"/>
      <c r="O66" s="97" t="s">
        <v>686</v>
      </c>
      <c r="P66" s="97"/>
      <c r="Q66" s="97"/>
      <c r="R66" s="98">
        <v>45352</v>
      </c>
      <c r="S66" s="97" t="s">
        <v>687</v>
      </c>
      <c r="T66" s="97">
        <v>2</v>
      </c>
      <c r="U66" s="97" t="s">
        <v>686</v>
      </c>
      <c r="V66" s="98">
        <v>45717</v>
      </c>
      <c r="W66" s="99">
        <v>2</v>
      </c>
      <c r="X66" s="99">
        <v>1</v>
      </c>
      <c r="Y66" s="97"/>
      <c r="Z66" s="99">
        <v>0</v>
      </c>
      <c r="AA66" s="97"/>
      <c r="AB66" s="97"/>
      <c r="AC66" s="97"/>
      <c r="AD66" s="97"/>
      <c r="AE66" s="97"/>
      <c r="AF66" s="97"/>
      <c r="AG66" s="100">
        <v>7605</v>
      </c>
      <c r="AH66" s="100">
        <v>7605</v>
      </c>
      <c r="AI66" s="100">
        <v>0</v>
      </c>
      <c r="AJ66" s="100">
        <v>346.79</v>
      </c>
      <c r="AK66" s="100">
        <v>7951.79</v>
      </c>
      <c r="AL66" s="100"/>
      <c r="AM66" s="100">
        <v>7951.79</v>
      </c>
      <c r="AN66" s="97"/>
      <c r="AO66" s="97"/>
      <c r="AP66" s="97"/>
      <c r="AQ66" s="97"/>
      <c r="AR66" s="99">
        <v>0</v>
      </c>
      <c r="AS66" s="99">
        <v>0</v>
      </c>
      <c r="AT66" s="97"/>
      <c r="AU66" s="100">
        <v>7951.79</v>
      </c>
      <c r="AV66" s="100">
        <v>7951.79</v>
      </c>
      <c r="AW66" s="98">
        <v>45726</v>
      </c>
      <c r="AX66" s="98">
        <v>45727</v>
      </c>
      <c r="AY66" s="100">
        <v>7951.79</v>
      </c>
      <c r="AZ66" s="100">
        <v>0</v>
      </c>
      <c r="BA66" s="100">
        <v>0</v>
      </c>
      <c r="BB66" s="100">
        <v>0</v>
      </c>
      <c r="BC66" s="100">
        <v>0</v>
      </c>
      <c r="BD66" s="100">
        <v>0</v>
      </c>
      <c r="BE66" s="100">
        <v>0</v>
      </c>
      <c r="BF66" s="100">
        <v>0</v>
      </c>
      <c r="BG66" s="97"/>
      <c r="BH66" s="98">
        <v>45726</v>
      </c>
      <c r="BI66" s="100">
        <v>0</v>
      </c>
      <c r="BJ66" s="97" t="s">
        <v>688</v>
      </c>
      <c r="BK66" s="97" t="s">
        <v>689</v>
      </c>
      <c r="BL66" s="97" t="s">
        <v>690</v>
      </c>
      <c r="BM66" s="97" t="s">
        <v>166</v>
      </c>
      <c r="BN66" s="97" t="s">
        <v>60</v>
      </c>
      <c r="BO66" s="97" t="s">
        <v>691</v>
      </c>
      <c r="BP66" s="97" t="s">
        <v>692</v>
      </c>
    </row>
    <row r="67" spans="1:68" x14ac:dyDescent="0.3">
      <c r="A67" s="97">
        <v>2458927</v>
      </c>
      <c r="B67" s="97"/>
      <c r="C67" s="97"/>
      <c r="D67" s="97" t="s">
        <v>165</v>
      </c>
      <c r="E67" s="97" t="s">
        <v>585</v>
      </c>
      <c r="F67" s="97" t="s">
        <v>771</v>
      </c>
      <c r="G67" s="97">
        <v>135671</v>
      </c>
      <c r="H67" s="97">
        <v>6406</v>
      </c>
      <c r="I67" s="97" t="s">
        <v>772</v>
      </c>
      <c r="J67" s="97" t="s">
        <v>311</v>
      </c>
      <c r="K67" s="97" t="s">
        <v>60</v>
      </c>
      <c r="L67" s="97" t="s">
        <v>312</v>
      </c>
      <c r="M67" s="97">
        <v>11</v>
      </c>
      <c r="N67" s="97" t="s">
        <v>696</v>
      </c>
      <c r="O67" s="97" t="s">
        <v>686</v>
      </c>
      <c r="P67" s="97" t="s">
        <v>773</v>
      </c>
      <c r="Q67" s="98">
        <v>45743</v>
      </c>
      <c r="R67" s="98">
        <v>45689</v>
      </c>
      <c r="S67" s="97" t="s">
        <v>687</v>
      </c>
      <c r="T67" s="97">
        <v>2</v>
      </c>
      <c r="U67" s="97" t="s">
        <v>686</v>
      </c>
      <c r="V67" s="98">
        <v>45743</v>
      </c>
      <c r="W67" s="97"/>
      <c r="X67" s="97"/>
      <c r="Y67" s="97"/>
      <c r="Z67" s="99">
        <v>10.029999999999999</v>
      </c>
      <c r="AA67" s="97"/>
      <c r="AB67" s="97"/>
      <c r="AC67" s="97"/>
      <c r="AD67" s="97"/>
      <c r="AE67" s="97"/>
      <c r="AF67" s="97"/>
      <c r="AG67" s="100">
        <v>1572.14</v>
      </c>
      <c r="AH67" s="100">
        <v>1072.47</v>
      </c>
      <c r="AI67" s="100">
        <v>499.67</v>
      </c>
      <c r="AJ67" s="100">
        <v>2.52</v>
      </c>
      <c r="AK67" s="100">
        <v>1074.19</v>
      </c>
      <c r="AL67" s="100">
        <v>500.47</v>
      </c>
      <c r="AM67" s="100">
        <v>1574.66</v>
      </c>
      <c r="AN67" s="97"/>
      <c r="AO67" s="97"/>
      <c r="AP67" s="97"/>
      <c r="AQ67" s="97"/>
      <c r="AR67" s="99">
        <v>0</v>
      </c>
      <c r="AS67" s="99">
        <v>0</v>
      </c>
      <c r="AT67" s="97"/>
      <c r="AU67" s="100">
        <v>1574.66</v>
      </c>
      <c r="AV67" s="100">
        <v>1574.66</v>
      </c>
      <c r="AW67" s="98">
        <v>45737</v>
      </c>
      <c r="AX67" s="98">
        <v>45740</v>
      </c>
      <c r="AY67" s="100">
        <v>1074.19</v>
      </c>
      <c r="AZ67" s="100">
        <v>500.47</v>
      </c>
      <c r="BA67" s="100">
        <v>0</v>
      </c>
      <c r="BB67" s="100">
        <v>0</v>
      </c>
      <c r="BC67" s="100">
        <v>0</v>
      </c>
      <c r="BD67" s="100">
        <v>0</v>
      </c>
      <c r="BE67" s="100">
        <v>0</v>
      </c>
      <c r="BF67" s="100">
        <v>0</v>
      </c>
      <c r="BG67" s="97"/>
      <c r="BH67" s="98">
        <v>45737</v>
      </c>
      <c r="BI67" s="100">
        <v>0</v>
      </c>
      <c r="BJ67" s="97" t="s">
        <v>688</v>
      </c>
      <c r="BK67" s="97" t="s">
        <v>689</v>
      </c>
      <c r="BL67" s="97" t="s">
        <v>690</v>
      </c>
      <c r="BM67" s="97" t="s">
        <v>166</v>
      </c>
      <c r="BN67" s="97" t="s">
        <v>60</v>
      </c>
      <c r="BO67" s="97" t="s">
        <v>691</v>
      </c>
      <c r="BP67" s="97" t="s">
        <v>692</v>
      </c>
    </row>
    <row r="68" spans="1:68" x14ac:dyDescent="0.3">
      <c r="A68" s="97">
        <v>2418817</v>
      </c>
      <c r="B68" s="97"/>
      <c r="C68" s="97"/>
      <c r="D68" s="97" t="s">
        <v>165</v>
      </c>
      <c r="E68" s="97" t="s">
        <v>623</v>
      </c>
      <c r="F68" s="97" t="s">
        <v>693</v>
      </c>
      <c r="G68" s="97">
        <v>135672</v>
      </c>
      <c r="H68" s="97">
        <v>6453</v>
      </c>
      <c r="I68" s="97" t="s">
        <v>774</v>
      </c>
      <c r="J68" s="97" t="s">
        <v>90</v>
      </c>
      <c r="K68" s="97" t="s">
        <v>60</v>
      </c>
      <c r="L68" s="97" t="s">
        <v>294</v>
      </c>
      <c r="M68" s="97">
        <v>7</v>
      </c>
      <c r="N68" s="97" t="s">
        <v>696</v>
      </c>
      <c r="O68" s="97" t="s">
        <v>686</v>
      </c>
      <c r="P68" s="97"/>
      <c r="Q68" s="97"/>
      <c r="R68" s="98">
        <v>45536</v>
      </c>
      <c r="S68" s="97" t="s">
        <v>687</v>
      </c>
      <c r="T68" s="97">
        <v>2</v>
      </c>
      <c r="U68" s="97" t="s">
        <v>686</v>
      </c>
      <c r="V68" s="98">
        <v>45717</v>
      </c>
      <c r="W68" s="99">
        <v>2</v>
      </c>
      <c r="X68" s="99">
        <v>1</v>
      </c>
      <c r="Y68" s="97"/>
      <c r="Z68" s="99">
        <v>10.029999999999999</v>
      </c>
      <c r="AA68" s="97"/>
      <c r="AB68" s="97"/>
      <c r="AC68" s="97"/>
      <c r="AD68" s="97"/>
      <c r="AE68" s="97"/>
      <c r="AF68" s="97"/>
      <c r="AG68" s="100">
        <v>3630.21</v>
      </c>
      <c r="AH68" s="100">
        <v>1006.72</v>
      </c>
      <c r="AI68" s="100">
        <v>2623.49</v>
      </c>
      <c r="AJ68" s="100">
        <v>75.75</v>
      </c>
      <c r="AK68" s="100">
        <v>1028.26</v>
      </c>
      <c r="AL68" s="100">
        <v>2677.7</v>
      </c>
      <c r="AM68" s="100">
        <v>3705.96</v>
      </c>
      <c r="AN68" s="97"/>
      <c r="AO68" s="97"/>
      <c r="AP68" s="97"/>
      <c r="AQ68" s="97"/>
      <c r="AR68" s="99">
        <v>0</v>
      </c>
      <c r="AS68" s="99">
        <v>0</v>
      </c>
      <c r="AT68" s="97"/>
      <c r="AU68" s="100">
        <v>3705.96</v>
      </c>
      <c r="AV68" s="100">
        <v>3705.96</v>
      </c>
      <c r="AW68" s="98">
        <v>45726</v>
      </c>
      <c r="AX68" s="98">
        <v>45727</v>
      </c>
      <c r="AY68" s="100">
        <v>1028.26</v>
      </c>
      <c r="AZ68" s="100">
        <v>2677.7</v>
      </c>
      <c r="BA68" s="100">
        <v>0</v>
      </c>
      <c r="BB68" s="100">
        <v>0</v>
      </c>
      <c r="BC68" s="100">
        <v>0</v>
      </c>
      <c r="BD68" s="100">
        <v>0</v>
      </c>
      <c r="BE68" s="100">
        <v>0</v>
      </c>
      <c r="BF68" s="100">
        <v>0</v>
      </c>
      <c r="BG68" s="97"/>
      <c r="BH68" s="98">
        <v>45726</v>
      </c>
      <c r="BI68" s="100">
        <v>0</v>
      </c>
      <c r="BJ68" s="97" t="s">
        <v>688</v>
      </c>
      <c r="BK68" s="97" t="s">
        <v>689</v>
      </c>
      <c r="BL68" s="97" t="s">
        <v>690</v>
      </c>
      <c r="BM68" s="97" t="s">
        <v>166</v>
      </c>
      <c r="BN68" s="97" t="s">
        <v>60</v>
      </c>
      <c r="BO68" s="97" t="s">
        <v>691</v>
      </c>
      <c r="BP68" s="97" t="s">
        <v>692</v>
      </c>
    </row>
    <row r="69" spans="1:68" x14ac:dyDescent="0.3">
      <c r="A69" s="97">
        <v>2415724</v>
      </c>
      <c r="B69" s="97"/>
      <c r="C69" s="97"/>
      <c r="D69" s="97" t="s">
        <v>165</v>
      </c>
      <c r="E69" s="97" t="s">
        <v>565</v>
      </c>
      <c r="F69" s="97" t="s">
        <v>624</v>
      </c>
      <c r="G69" s="97">
        <v>135673</v>
      </c>
      <c r="H69" s="97">
        <v>6408</v>
      </c>
      <c r="I69" s="97" t="s">
        <v>775</v>
      </c>
      <c r="J69" s="97" t="s">
        <v>252</v>
      </c>
      <c r="K69" s="97" t="s">
        <v>60</v>
      </c>
      <c r="L69" s="97" t="s">
        <v>253</v>
      </c>
      <c r="M69" s="97">
        <v>13</v>
      </c>
      <c r="N69" s="97"/>
      <c r="O69" s="97" t="s">
        <v>686</v>
      </c>
      <c r="P69" s="97"/>
      <c r="Q69" s="97"/>
      <c r="R69" s="98">
        <v>45352</v>
      </c>
      <c r="S69" s="97" t="s">
        <v>723</v>
      </c>
      <c r="T69" s="97">
        <v>2</v>
      </c>
      <c r="U69" s="97" t="s">
        <v>686</v>
      </c>
      <c r="V69" s="98">
        <v>45717</v>
      </c>
      <c r="W69" s="99">
        <v>2</v>
      </c>
      <c r="X69" s="99">
        <v>1</v>
      </c>
      <c r="Y69" s="97"/>
      <c r="Z69" s="99">
        <v>0</v>
      </c>
      <c r="AA69" s="97"/>
      <c r="AB69" s="97"/>
      <c r="AC69" s="97"/>
      <c r="AD69" s="97"/>
      <c r="AE69" s="97"/>
      <c r="AF69" s="97"/>
      <c r="AG69" s="100">
        <v>28129.25</v>
      </c>
      <c r="AH69" s="100">
        <v>28129.25</v>
      </c>
      <c r="AI69" s="100">
        <v>0</v>
      </c>
      <c r="AJ69" s="100">
        <v>0</v>
      </c>
      <c r="AK69" s="100">
        <v>28129.25</v>
      </c>
      <c r="AL69" s="100"/>
      <c r="AM69" s="100">
        <v>28129.25</v>
      </c>
      <c r="AN69" s="97"/>
      <c r="AO69" s="97"/>
      <c r="AP69" s="97"/>
      <c r="AQ69" s="97"/>
      <c r="AR69" s="99">
        <v>0</v>
      </c>
      <c r="AS69" s="99">
        <v>0</v>
      </c>
      <c r="AT69" s="97"/>
      <c r="AU69" s="100">
        <v>28129.25</v>
      </c>
      <c r="AV69" s="100">
        <v>28129.25</v>
      </c>
      <c r="AW69" s="98">
        <v>45737</v>
      </c>
      <c r="AX69" s="98">
        <v>45740</v>
      </c>
      <c r="AY69" s="100">
        <v>28129.25</v>
      </c>
      <c r="AZ69" s="100">
        <v>0</v>
      </c>
      <c r="BA69" s="100">
        <v>0</v>
      </c>
      <c r="BB69" s="100">
        <v>0</v>
      </c>
      <c r="BC69" s="100">
        <v>0</v>
      </c>
      <c r="BD69" s="100">
        <v>0</v>
      </c>
      <c r="BE69" s="100">
        <v>0</v>
      </c>
      <c r="BF69" s="100">
        <v>0</v>
      </c>
      <c r="BG69" s="97"/>
      <c r="BH69" s="98">
        <v>45737</v>
      </c>
      <c r="BI69" s="100">
        <v>0</v>
      </c>
      <c r="BJ69" s="97" t="s">
        <v>688</v>
      </c>
      <c r="BK69" s="97" t="s">
        <v>756</v>
      </c>
      <c r="BL69" s="97" t="s">
        <v>690</v>
      </c>
      <c r="BM69" s="97" t="s">
        <v>166</v>
      </c>
      <c r="BN69" s="97" t="s">
        <v>60</v>
      </c>
      <c r="BO69" s="97" t="s">
        <v>691</v>
      </c>
      <c r="BP69" s="97" t="s">
        <v>692</v>
      </c>
    </row>
    <row r="70" spans="1:68" x14ac:dyDescent="0.3">
      <c r="A70" s="97">
        <v>2419040</v>
      </c>
      <c r="B70" s="97"/>
      <c r="C70" s="97"/>
      <c r="D70" s="97" t="s">
        <v>165</v>
      </c>
      <c r="E70" s="97" t="s">
        <v>568</v>
      </c>
      <c r="F70" s="97" t="s">
        <v>625</v>
      </c>
      <c r="G70" s="97">
        <v>135674</v>
      </c>
      <c r="H70" s="97">
        <v>6472</v>
      </c>
      <c r="I70" s="97" t="s">
        <v>776</v>
      </c>
      <c r="J70" s="97" t="s">
        <v>299</v>
      </c>
      <c r="K70" s="97" t="s">
        <v>60</v>
      </c>
      <c r="L70" s="97" t="s">
        <v>300</v>
      </c>
      <c r="M70" s="97">
        <v>5</v>
      </c>
      <c r="N70" s="97" t="s">
        <v>696</v>
      </c>
      <c r="O70" s="97" t="s">
        <v>686</v>
      </c>
      <c r="P70" s="97"/>
      <c r="Q70" s="97"/>
      <c r="R70" s="98">
        <v>45597</v>
      </c>
      <c r="S70" s="97" t="s">
        <v>687</v>
      </c>
      <c r="T70" s="97">
        <v>2</v>
      </c>
      <c r="U70" s="97" t="s">
        <v>686</v>
      </c>
      <c r="V70" s="98">
        <v>45717</v>
      </c>
      <c r="W70" s="99">
        <v>2</v>
      </c>
      <c r="X70" s="99">
        <v>1</v>
      </c>
      <c r="Y70" s="97"/>
      <c r="Z70" s="99">
        <v>10.029999999999999</v>
      </c>
      <c r="AA70" s="97"/>
      <c r="AB70" s="97"/>
      <c r="AC70" s="97"/>
      <c r="AD70" s="97"/>
      <c r="AE70" s="97"/>
      <c r="AF70" s="97"/>
      <c r="AG70" s="100">
        <v>2532.96</v>
      </c>
      <c r="AH70" s="100">
        <v>690.97</v>
      </c>
      <c r="AI70" s="100">
        <v>1841.99</v>
      </c>
      <c r="AJ70" s="100">
        <v>41.52</v>
      </c>
      <c r="AK70" s="100">
        <v>702.3</v>
      </c>
      <c r="AL70" s="100">
        <v>1872.18</v>
      </c>
      <c r="AM70" s="100">
        <v>2574.48</v>
      </c>
      <c r="AN70" s="97"/>
      <c r="AO70" s="97"/>
      <c r="AP70" s="97"/>
      <c r="AQ70" s="97"/>
      <c r="AR70" s="99">
        <v>0</v>
      </c>
      <c r="AS70" s="99">
        <v>0</v>
      </c>
      <c r="AT70" s="97"/>
      <c r="AU70" s="100">
        <v>2574.48</v>
      </c>
      <c r="AV70" s="100">
        <v>2574.48</v>
      </c>
      <c r="AW70" s="98">
        <v>45737</v>
      </c>
      <c r="AX70" s="98">
        <v>45740</v>
      </c>
      <c r="AY70" s="100">
        <v>702.3</v>
      </c>
      <c r="AZ70" s="100">
        <v>1872.18</v>
      </c>
      <c r="BA70" s="100">
        <v>0</v>
      </c>
      <c r="BB70" s="100">
        <v>0</v>
      </c>
      <c r="BC70" s="100">
        <v>0</v>
      </c>
      <c r="BD70" s="100">
        <v>0</v>
      </c>
      <c r="BE70" s="100">
        <v>0</v>
      </c>
      <c r="BF70" s="100">
        <v>0</v>
      </c>
      <c r="BG70" s="97"/>
      <c r="BH70" s="98">
        <v>45737</v>
      </c>
      <c r="BI70" s="100">
        <v>0</v>
      </c>
      <c r="BJ70" s="97" t="s">
        <v>688</v>
      </c>
      <c r="BK70" s="97" t="s">
        <v>689</v>
      </c>
      <c r="BL70" s="97" t="s">
        <v>690</v>
      </c>
      <c r="BM70" s="97" t="s">
        <v>166</v>
      </c>
      <c r="BN70" s="97" t="s">
        <v>60</v>
      </c>
      <c r="BO70" s="97" t="s">
        <v>691</v>
      </c>
      <c r="BP70" s="97" t="s">
        <v>692</v>
      </c>
    </row>
    <row r="71" spans="1:68" x14ac:dyDescent="0.3">
      <c r="A71" s="97">
        <v>2414085</v>
      </c>
      <c r="B71" s="97"/>
      <c r="C71" s="97"/>
      <c r="D71" s="97" t="s">
        <v>165</v>
      </c>
      <c r="E71" s="97" t="s">
        <v>585</v>
      </c>
      <c r="F71" s="97" t="s">
        <v>624</v>
      </c>
      <c r="G71" s="97">
        <v>135675</v>
      </c>
      <c r="H71" s="97">
        <v>6393</v>
      </c>
      <c r="I71" s="97" t="s">
        <v>777</v>
      </c>
      <c r="J71" s="97" t="s">
        <v>235</v>
      </c>
      <c r="K71" s="97" t="s">
        <v>60</v>
      </c>
      <c r="L71" s="97" t="s">
        <v>236</v>
      </c>
      <c r="M71" s="97">
        <v>14</v>
      </c>
      <c r="N71" s="97" t="s">
        <v>696</v>
      </c>
      <c r="O71" s="97" t="s">
        <v>686</v>
      </c>
      <c r="P71" s="97"/>
      <c r="Q71" s="97"/>
      <c r="R71" s="98">
        <v>45352</v>
      </c>
      <c r="S71" s="97" t="s">
        <v>687</v>
      </c>
      <c r="T71" s="97">
        <v>2</v>
      </c>
      <c r="U71" s="97" t="s">
        <v>686</v>
      </c>
      <c r="V71" s="98">
        <v>45717</v>
      </c>
      <c r="W71" s="99">
        <v>2</v>
      </c>
      <c r="X71" s="99">
        <v>1</v>
      </c>
      <c r="Y71" s="97"/>
      <c r="Z71" s="99">
        <v>10.029999999999999</v>
      </c>
      <c r="AA71" s="97"/>
      <c r="AB71" s="97"/>
      <c r="AC71" s="97"/>
      <c r="AD71" s="97"/>
      <c r="AE71" s="97"/>
      <c r="AF71" s="97"/>
      <c r="AG71" s="100">
        <v>2887.82</v>
      </c>
      <c r="AH71" s="100">
        <v>880.95</v>
      </c>
      <c r="AI71" s="100">
        <v>2006.87</v>
      </c>
      <c r="AJ71" s="100">
        <v>131.66999999999999</v>
      </c>
      <c r="AK71" s="100">
        <v>921.11</v>
      </c>
      <c r="AL71" s="100">
        <v>2098.38</v>
      </c>
      <c r="AM71" s="100">
        <v>3019.49</v>
      </c>
      <c r="AN71" s="97"/>
      <c r="AO71" s="97"/>
      <c r="AP71" s="97"/>
      <c r="AQ71" s="97"/>
      <c r="AR71" s="99">
        <v>60.39</v>
      </c>
      <c r="AS71" s="99">
        <v>1.01</v>
      </c>
      <c r="AT71" s="97"/>
      <c r="AU71" s="100">
        <v>3080.89</v>
      </c>
      <c r="AV71" s="100">
        <v>3080.89</v>
      </c>
      <c r="AW71" s="98">
        <v>45727</v>
      </c>
      <c r="AX71" s="98">
        <v>45728</v>
      </c>
      <c r="AY71" s="100">
        <v>921.11</v>
      </c>
      <c r="AZ71" s="100">
        <v>2098.38</v>
      </c>
      <c r="BA71" s="100">
        <v>0</v>
      </c>
      <c r="BB71" s="100">
        <v>0</v>
      </c>
      <c r="BC71" s="100">
        <v>0</v>
      </c>
      <c r="BD71" s="100">
        <v>0</v>
      </c>
      <c r="BE71" s="100">
        <v>60.39</v>
      </c>
      <c r="BF71" s="100">
        <v>1.01</v>
      </c>
      <c r="BG71" s="97"/>
      <c r="BH71" s="98">
        <v>45726</v>
      </c>
      <c r="BI71" s="100">
        <v>0</v>
      </c>
      <c r="BJ71" s="97" t="s">
        <v>688</v>
      </c>
      <c r="BK71" s="97" t="s">
        <v>689</v>
      </c>
      <c r="BL71" s="97" t="s">
        <v>690</v>
      </c>
      <c r="BM71" s="97" t="s">
        <v>166</v>
      </c>
      <c r="BN71" s="97" t="s">
        <v>60</v>
      </c>
      <c r="BO71" s="97" t="s">
        <v>691</v>
      </c>
      <c r="BP71" s="97" t="s">
        <v>692</v>
      </c>
    </row>
    <row r="72" spans="1:68" x14ac:dyDescent="0.3">
      <c r="A72" s="97">
        <v>2416869</v>
      </c>
      <c r="B72" s="97"/>
      <c r="C72" s="97"/>
      <c r="D72" s="97" t="s">
        <v>165</v>
      </c>
      <c r="E72" s="97" t="s">
        <v>585</v>
      </c>
      <c r="F72" s="97" t="s">
        <v>610</v>
      </c>
      <c r="G72" s="97">
        <v>135676</v>
      </c>
      <c r="H72" s="97">
        <v>6425</v>
      </c>
      <c r="I72" s="97" t="s">
        <v>778</v>
      </c>
      <c r="J72" s="97" t="s">
        <v>266</v>
      </c>
      <c r="K72" s="97" t="s">
        <v>60</v>
      </c>
      <c r="L72" s="97" t="s">
        <v>267</v>
      </c>
      <c r="M72" s="97">
        <v>12</v>
      </c>
      <c r="N72" s="97"/>
      <c r="O72" s="97" t="s">
        <v>686</v>
      </c>
      <c r="P72" s="97"/>
      <c r="Q72" s="97"/>
      <c r="R72" s="98">
        <v>45383</v>
      </c>
      <c r="S72" s="97" t="s">
        <v>687</v>
      </c>
      <c r="T72" s="97">
        <v>2</v>
      </c>
      <c r="U72" s="97" t="s">
        <v>686</v>
      </c>
      <c r="V72" s="98">
        <v>45717</v>
      </c>
      <c r="W72" s="99">
        <v>2</v>
      </c>
      <c r="X72" s="99">
        <v>1</v>
      </c>
      <c r="Y72" s="97"/>
      <c r="Z72" s="99">
        <v>0</v>
      </c>
      <c r="AA72" s="97"/>
      <c r="AB72" s="97"/>
      <c r="AC72" s="97"/>
      <c r="AD72" s="97"/>
      <c r="AE72" s="97"/>
      <c r="AF72" s="97"/>
      <c r="AG72" s="100">
        <v>8499.7099999999991</v>
      </c>
      <c r="AH72" s="100">
        <v>8499.7099999999991</v>
      </c>
      <c r="AI72" s="100">
        <v>0</v>
      </c>
      <c r="AJ72" s="100">
        <v>314.42</v>
      </c>
      <c r="AK72" s="100">
        <v>8814.1299999999992</v>
      </c>
      <c r="AL72" s="100"/>
      <c r="AM72" s="100">
        <v>8814.1299999999992</v>
      </c>
      <c r="AN72" s="97"/>
      <c r="AO72" s="97"/>
      <c r="AP72" s="97"/>
      <c r="AQ72" s="97"/>
      <c r="AR72" s="99">
        <v>0</v>
      </c>
      <c r="AS72" s="99">
        <v>0</v>
      </c>
      <c r="AT72" s="97"/>
      <c r="AU72" s="100">
        <v>8814.1299999999992</v>
      </c>
      <c r="AV72" s="100">
        <v>8814.1299999999992</v>
      </c>
      <c r="AW72" s="98">
        <v>45737</v>
      </c>
      <c r="AX72" s="98">
        <v>45740</v>
      </c>
      <c r="AY72" s="100">
        <v>8814.1299999999992</v>
      </c>
      <c r="AZ72" s="100">
        <v>0</v>
      </c>
      <c r="BA72" s="100">
        <v>0</v>
      </c>
      <c r="BB72" s="100">
        <v>0</v>
      </c>
      <c r="BC72" s="100">
        <v>0</v>
      </c>
      <c r="BD72" s="100">
        <v>0</v>
      </c>
      <c r="BE72" s="100">
        <v>0</v>
      </c>
      <c r="BF72" s="100">
        <v>0</v>
      </c>
      <c r="BG72" s="97"/>
      <c r="BH72" s="98">
        <v>45737</v>
      </c>
      <c r="BI72" s="100">
        <v>0</v>
      </c>
      <c r="BJ72" s="97" t="s">
        <v>688</v>
      </c>
      <c r="BK72" s="97" t="s">
        <v>689</v>
      </c>
      <c r="BL72" s="97" t="s">
        <v>690</v>
      </c>
      <c r="BM72" s="97" t="s">
        <v>166</v>
      </c>
      <c r="BN72" s="97" t="s">
        <v>60</v>
      </c>
      <c r="BO72" s="97" t="s">
        <v>691</v>
      </c>
      <c r="BP72" s="97" t="s">
        <v>692</v>
      </c>
    </row>
    <row r="73" spans="1:68" x14ac:dyDescent="0.3">
      <c r="A73" s="97">
        <v>2417353</v>
      </c>
      <c r="B73" s="97"/>
      <c r="C73" s="97"/>
      <c r="D73" s="97" t="s">
        <v>165</v>
      </c>
      <c r="E73" s="97" t="s">
        <v>585</v>
      </c>
      <c r="F73" s="97" t="s">
        <v>588</v>
      </c>
      <c r="G73" s="97">
        <v>135677</v>
      </c>
      <c r="H73" s="97">
        <v>6436</v>
      </c>
      <c r="I73" s="97" t="s">
        <v>779</v>
      </c>
      <c r="J73" s="97" t="s">
        <v>277</v>
      </c>
      <c r="K73" s="97" t="s">
        <v>60</v>
      </c>
      <c r="L73" s="97" t="s">
        <v>278</v>
      </c>
      <c r="M73" s="97">
        <v>10</v>
      </c>
      <c r="N73" s="97" t="s">
        <v>696</v>
      </c>
      <c r="O73" s="97" t="s">
        <v>686</v>
      </c>
      <c r="P73" s="97"/>
      <c r="Q73" s="97"/>
      <c r="R73" s="98">
        <v>45444</v>
      </c>
      <c r="S73" s="97" t="s">
        <v>687</v>
      </c>
      <c r="T73" s="97">
        <v>2</v>
      </c>
      <c r="U73" s="97" t="s">
        <v>686</v>
      </c>
      <c r="V73" s="98">
        <v>45717</v>
      </c>
      <c r="W73" s="99">
        <v>2</v>
      </c>
      <c r="X73" s="99">
        <v>1</v>
      </c>
      <c r="Y73" s="97"/>
      <c r="Z73" s="99">
        <v>10.029999999999999</v>
      </c>
      <c r="AA73" s="97"/>
      <c r="AB73" s="97"/>
      <c r="AC73" s="97"/>
      <c r="AD73" s="97"/>
      <c r="AE73" s="97"/>
      <c r="AF73" s="97"/>
      <c r="AG73" s="100">
        <v>2300</v>
      </c>
      <c r="AH73" s="100">
        <v>638.29</v>
      </c>
      <c r="AI73" s="100">
        <v>1661.71</v>
      </c>
      <c r="AJ73" s="100">
        <v>72.25</v>
      </c>
      <c r="AK73" s="100">
        <v>658.33</v>
      </c>
      <c r="AL73" s="100">
        <v>1713.92</v>
      </c>
      <c r="AM73" s="100">
        <v>2372.25</v>
      </c>
      <c r="AN73" s="97"/>
      <c r="AO73" s="97"/>
      <c r="AP73" s="97"/>
      <c r="AQ73" s="97"/>
      <c r="AR73" s="99">
        <v>0</v>
      </c>
      <c r="AS73" s="99">
        <v>0</v>
      </c>
      <c r="AT73" s="97"/>
      <c r="AU73" s="100">
        <v>2372.25</v>
      </c>
      <c r="AV73" s="100">
        <v>2372.25</v>
      </c>
      <c r="AW73" s="98">
        <v>45726</v>
      </c>
      <c r="AX73" s="98">
        <v>45727</v>
      </c>
      <c r="AY73" s="100">
        <v>658.33</v>
      </c>
      <c r="AZ73" s="100">
        <v>1713.92</v>
      </c>
      <c r="BA73" s="100">
        <v>0</v>
      </c>
      <c r="BB73" s="100">
        <v>0</v>
      </c>
      <c r="BC73" s="100">
        <v>0</v>
      </c>
      <c r="BD73" s="100">
        <v>0</v>
      </c>
      <c r="BE73" s="100">
        <v>0</v>
      </c>
      <c r="BF73" s="100">
        <v>0</v>
      </c>
      <c r="BG73" s="97"/>
      <c r="BH73" s="98">
        <v>45726</v>
      </c>
      <c r="BI73" s="100">
        <v>0</v>
      </c>
      <c r="BJ73" s="97" t="s">
        <v>688</v>
      </c>
      <c r="BK73" s="97" t="s">
        <v>689</v>
      </c>
      <c r="BL73" s="97" t="s">
        <v>690</v>
      </c>
      <c r="BM73" s="97" t="s">
        <v>166</v>
      </c>
      <c r="BN73" s="97" t="s">
        <v>60</v>
      </c>
      <c r="BO73" s="97" t="s">
        <v>691</v>
      </c>
      <c r="BP73" s="97" t="s">
        <v>692</v>
      </c>
    </row>
    <row r="74" spans="1:68" x14ac:dyDescent="0.3">
      <c r="A74" s="97">
        <v>2412540</v>
      </c>
      <c r="B74" s="97"/>
      <c r="C74" s="97"/>
      <c r="D74" s="97" t="s">
        <v>165</v>
      </c>
      <c r="E74" s="97" t="s">
        <v>581</v>
      </c>
      <c r="F74" s="97" t="s">
        <v>771</v>
      </c>
      <c r="G74" s="97">
        <v>135678</v>
      </c>
      <c r="H74" s="97">
        <v>6373</v>
      </c>
      <c r="I74" s="97" t="s">
        <v>780</v>
      </c>
      <c r="J74" s="97" t="s">
        <v>203</v>
      </c>
      <c r="K74" s="97" t="s">
        <v>60</v>
      </c>
      <c r="L74" s="97" t="s">
        <v>204</v>
      </c>
      <c r="M74" s="97">
        <v>13</v>
      </c>
      <c r="N74" s="97" t="s">
        <v>696</v>
      </c>
      <c r="O74" s="97" t="s">
        <v>686</v>
      </c>
      <c r="P74" s="97"/>
      <c r="Q74" s="97"/>
      <c r="R74" s="98">
        <v>45352</v>
      </c>
      <c r="S74" s="97" t="s">
        <v>687</v>
      </c>
      <c r="T74" s="97">
        <v>2</v>
      </c>
      <c r="U74" s="97" t="s">
        <v>686</v>
      </c>
      <c r="V74" s="98">
        <v>45717</v>
      </c>
      <c r="W74" s="99">
        <v>2</v>
      </c>
      <c r="X74" s="99">
        <v>1</v>
      </c>
      <c r="Y74" s="97"/>
      <c r="Z74" s="99">
        <v>10.029999999999999</v>
      </c>
      <c r="AA74" s="97"/>
      <c r="AB74" s="97"/>
      <c r="AC74" s="97"/>
      <c r="AD74" s="97"/>
      <c r="AE74" s="97"/>
      <c r="AF74" s="97"/>
      <c r="AG74" s="100">
        <v>3986.13</v>
      </c>
      <c r="AH74" s="100">
        <v>1911.54</v>
      </c>
      <c r="AI74" s="100">
        <v>2074.59</v>
      </c>
      <c r="AJ74" s="100">
        <v>181.77</v>
      </c>
      <c r="AK74" s="100">
        <v>1998.71</v>
      </c>
      <c r="AL74" s="100">
        <v>2169.19</v>
      </c>
      <c r="AM74" s="100">
        <v>4167.8999999999996</v>
      </c>
      <c r="AN74" s="97"/>
      <c r="AO74" s="97"/>
      <c r="AP74" s="97"/>
      <c r="AQ74" s="97"/>
      <c r="AR74" s="99">
        <v>0</v>
      </c>
      <c r="AS74" s="99">
        <v>0</v>
      </c>
      <c r="AT74" s="97"/>
      <c r="AU74" s="100">
        <v>4167.8999999999996</v>
      </c>
      <c r="AV74" s="100">
        <v>4167.8999999999996</v>
      </c>
      <c r="AW74" s="98">
        <v>45727</v>
      </c>
      <c r="AX74" s="98">
        <v>45728</v>
      </c>
      <c r="AY74" s="100">
        <v>1998.71</v>
      </c>
      <c r="AZ74" s="100">
        <v>2169.19</v>
      </c>
      <c r="BA74" s="100">
        <v>0</v>
      </c>
      <c r="BB74" s="100">
        <v>0</v>
      </c>
      <c r="BC74" s="100">
        <v>0</v>
      </c>
      <c r="BD74" s="100">
        <v>0</v>
      </c>
      <c r="BE74" s="100">
        <v>0</v>
      </c>
      <c r="BF74" s="100">
        <v>0</v>
      </c>
      <c r="BG74" s="97"/>
      <c r="BH74" s="98">
        <v>45726</v>
      </c>
      <c r="BI74" s="100">
        <v>0</v>
      </c>
      <c r="BJ74" s="97" t="s">
        <v>688</v>
      </c>
      <c r="BK74" s="97" t="s">
        <v>689</v>
      </c>
      <c r="BL74" s="97" t="s">
        <v>690</v>
      </c>
      <c r="BM74" s="97" t="s">
        <v>166</v>
      </c>
      <c r="BN74" s="97" t="s">
        <v>60</v>
      </c>
      <c r="BO74" s="97" t="s">
        <v>691</v>
      </c>
      <c r="BP74" s="97" t="s">
        <v>692</v>
      </c>
    </row>
    <row r="75" spans="1:68" x14ac:dyDescent="0.3">
      <c r="A75" s="97">
        <v>2413543</v>
      </c>
      <c r="B75" s="97"/>
      <c r="C75" s="97"/>
      <c r="D75" s="97" t="s">
        <v>165</v>
      </c>
      <c r="E75" s="97" t="s">
        <v>585</v>
      </c>
      <c r="F75" s="97" t="s">
        <v>703</v>
      </c>
      <c r="G75" s="97">
        <v>135679</v>
      </c>
      <c r="H75" s="97">
        <v>6383</v>
      </c>
      <c r="I75" s="97" t="s">
        <v>781</v>
      </c>
      <c r="J75" s="97" t="s">
        <v>222</v>
      </c>
      <c r="K75" s="97" t="s">
        <v>60</v>
      </c>
      <c r="L75" s="97" t="s">
        <v>223</v>
      </c>
      <c r="M75" s="97">
        <v>13</v>
      </c>
      <c r="N75" s="97" t="s">
        <v>696</v>
      </c>
      <c r="O75" s="97" t="s">
        <v>686</v>
      </c>
      <c r="P75" s="97"/>
      <c r="Q75" s="97"/>
      <c r="R75" s="98">
        <v>45352</v>
      </c>
      <c r="S75" s="97" t="s">
        <v>687</v>
      </c>
      <c r="T75" s="97">
        <v>2</v>
      </c>
      <c r="U75" s="97" t="s">
        <v>686</v>
      </c>
      <c r="V75" s="98">
        <v>45717</v>
      </c>
      <c r="W75" s="99">
        <v>2</v>
      </c>
      <c r="X75" s="99">
        <v>1</v>
      </c>
      <c r="Y75" s="97"/>
      <c r="Z75" s="99">
        <v>10.029999999999999</v>
      </c>
      <c r="AA75" s="97"/>
      <c r="AB75" s="97"/>
      <c r="AC75" s="97"/>
      <c r="AD75" s="97"/>
      <c r="AE75" s="97"/>
      <c r="AF75" s="97"/>
      <c r="AG75" s="100">
        <v>4392.26</v>
      </c>
      <c r="AH75" s="100">
        <v>2106.29</v>
      </c>
      <c r="AI75" s="100">
        <v>2285.9699999999998</v>
      </c>
      <c r="AJ75" s="100">
        <v>200.27</v>
      </c>
      <c r="AK75" s="100">
        <v>2202.3200000000002</v>
      </c>
      <c r="AL75" s="100">
        <v>2390.21</v>
      </c>
      <c r="AM75" s="100">
        <v>4592.53</v>
      </c>
      <c r="AN75" s="97"/>
      <c r="AO75" s="97"/>
      <c r="AP75" s="97"/>
      <c r="AQ75" s="97"/>
      <c r="AR75" s="99">
        <v>0</v>
      </c>
      <c r="AS75" s="99">
        <v>0</v>
      </c>
      <c r="AT75" s="97"/>
      <c r="AU75" s="100">
        <v>4592.53</v>
      </c>
      <c r="AV75" s="100">
        <v>4592.53</v>
      </c>
      <c r="AW75" s="98">
        <v>45737</v>
      </c>
      <c r="AX75" s="98">
        <v>45740</v>
      </c>
      <c r="AY75" s="100">
        <v>2202.3200000000002</v>
      </c>
      <c r="AZ75" s="100">
        <v>2390.21</v>
      </c>
      <c r="BA75" s="100">
        <v>0</v>
      </c>
      <c r="BB75" s="100">
        <v>0</v>
      </c>
      <c r="BC75" s="100">
        <v>0</v>
      </c>
      <c r="BD75" s="100">
        <v>0</v>
      </c>
      <c r="BE75" s="100">
        <v>0</v>
      </c>
      <c r="BF75" s="100">
        <v>0</v>
      </c>
      <c r="BG75" s="97"/>
      <c r="BH75" s="98">
        <v>45737</v>
      </c>
      <c r="BI75" s="100">
        <v>0</v>
      </c>
      <c r="BJ75" s="97" t="s">
        <v>688</v>
      </c>
      <c r="BK75" s="97" t="s">
        <v>689</v>
      </c>
      <c r="BL75" s="97" t="s">
        <v>690</v>
      </c>
      <c r="BM75" s="97" t="s">
        <v>166</v>
      </c>
      <c r="BN75" s="97" t="s">
        <v>60</v>
      </c>
      <c r="BO75" s="97" t="s">
        <v>691</v>
      </c>
      <c r="BP75" s="97" t="s">
        <v>692</v>
      </c>
    </row>
    <row r="76" spans="1:68" x14ac:dyDescent="0.3">
      <c r="A76" s="97">
        <v>2412376</v>
      </c>
      <c r="B76" s="97"/>
      <c r="C76" s="97"/>
      <c r="D76" s="97" t="s">
        <v>165</v>
      </c>
      <c r="E76" s="97" t="s">
        <v>568</v>
      </c>
      <c r="F76" s="97" t="s">
        <v>615</v>
      </c>
      <c r="G76" s="97">
        <v>135680</v>
      </c>
      <c r="H76" s="97">
        <v>6372</v>
      </c>
      <c r="I76" s="97" t="s">
        <v>782</v>
      </c>
      <c r="J76" s="97" t="s">
        <v>201</v>
      </c>
      <c r="K76" s="97" t="s">
        <v>60</v>
      </c>
      <c r="L76" s="97" t="s">
        <v>202</v>
      </c>
      <c r="M76" s="97">
        <v>13</v>
      </c>
      <c r="N76" s="97" t="s">
        <v>696</v>
      </c>
      <c r="O76" s="97" t="s">
        <v>686</v>
      </c>
      <c r="P76" s="97"/>
      <c r="Q76" s="97"/>
      <c r="R76" s="98">
        <v>45352</v>
      </c>
      <c r="S76" s="97" t="s">
        <v>687</v>
      </c>
      <c r="T76" s="97">
        <v>2</v>
      </c>
      <c r="U76" s="97" t="s">
        <v>686</v>
      </c>
      <c r="V76" s="98">
        <v>45717</v>
      </c>
      <c r="W76" s="99">
        <v>2</v>
      </c>
      <c r="X76" s="99">
        <v>1</v>
      </c>
      <c r="Y76" s="97"/>
      <c r="Z76" s="99">
        <v>10.029999999999999</v>
      </c>
      <c r="AA76" s="97"/>
      <c r="AB76" s="97"/>
      <c r="AC76" s="97"/>
      <c r="AD76" s="97"/>
      <c r="AE76" s="97"/>
      <c r="AF76" s="97"/>
      <c r="AG76" s="100">
        <v>2957.69</v>
      </c>
      <c r="AH76" s="100">
        <v>841.62</v>
      </c>
      <c r="AI76" s="100">
        <v>2116.0700000000002</v>
      </c>
      <c r="AJ76" s="100">
        <v>134.87</v>
      </c>
      <c r="AK76" s="100">
        <v>880.01</v>
      </c>
      <c r="AL76" s="100">
        <v>2212.5500000000002</v>
      </c>
      <c r="AM76" s="100">
        <v>3092.56</v>
      </c>
      <c r="AN76" s="97"/>
      <c r="AO76" s="97"/>
      <c r="AP76" s="97"/>
      <c r="AQ76" s="97"/>
      <c r="AR76" s="99">
        <v>0</v>
      </c>
      <c r="AS76" s="99">
        <v>0</v>
      </c>
      <c r="AT76" s="97"/>
      <c r="AU76" s="100">
        <v>3092.56</v>
      </c>
      <c r="AV76" s="100">
        <v>3092.56</v>
      </c>
      <c r="AW76" s="98">
        <v>45737</v>
      </c>
      <c r="AX76" s="98">
        <v>45740</v>
      </c>
      <c r="AY76" s="100">
        <v>880.01</v>
      </c>
      <c r="AZ76" s="100">
        <v>2212.5500000000002</v>
      </c>
      <c r="BA76" s="100">
        <v>0</v>
      </c>
      <c r="BB76" s="100">
        <v>0</v>
      </c>
      <c r="BC76" s="100">
        <v>0</v>
      </c>
      <c r="BD76" s="100">
        <v>0</v>
      </c>
      <c r="BE76" s="100">
        <v>0</v>
      </c>
      <c r="BF76" s="100">
        <v>0</v>
      </c>
      <c r="BG76" s="97"/>
      <c r="BH76" s="98">
        <v>45737</v>
      </c>
      <c r="BI76" s="100">
        <v>0</v>
      </c>
      <c r="BJ76" s="97" t="s">
        <v>688</v>
      </c>
      <c r="BK76" s="97" t="s">
        <v>689</v>
      </c>
      <c r="BL76" s="97" t="s">
        <v>690</v>
      </c>
      <c r="BM76" s="97" t="s">
        <v>166</v>
      </c>
      <c r="BN76" s="97" t="s">
        <v>60</v>
      </c>
      <c r="BO76" s="97" t="s">
        <v>691</v>
      </c>
      <c r="BP76" s="97" t="s">
        <v>692</v>
      </c>
    </row>
    <row r="77" spans="1:68" x14ac:dyDescent="0.3">
      <c r="A77" s="97">
        <v>2413342</v>
      </c>
      <c r="B77" s="97"/>
      <c r="C77" s="97"/>
      <c r="D77" s="97" t="s">
        <v>165</v>
      </c>
      <c r="E77" s="97" t="s">
        <v>585</v>
      </c>
      <c r="F77" s="97" t="s">
        <v>611</v>
      </c>
      <c r="G77" s="97">
        <v>135681</v>
      </c>
      <c r="H77" s="97">
        <v>6381</v>
      </c>
      <c r="I77" s="97" t="s">
        <v>783</v>
      </c>
      <c r="J77" s="97" t="s">
        <v>218</v>
      </c>
      <c r="K77" s="97" t="s">
        <v>60</v>
      </c>
      <c r="L77" s="97" t="s">
        <v>219</v>
      </c>
      <c r="M77" s="97">
        <v>12</v>
      </c>
      <c r="N77" s="97" t="s">
        <v>696</v>
      </c>
      <c r="O77" s="97" t="s">
        <v>686</v>
      </c>
      <c r="P77" s="97"/>
      <c r="Q77" s="97"/>
      <c r="R77" s="98">
        <v>45383</v>
      </c>
      <c r="S77" s="97" t="s">
        <v>687</v>
      </c>
      <c r="T77" s="97">
        <v>2</v>
      </c>
      <c r="U77" s="97" t="s">
        <v>686</v>
      </c>
      <c r="V77" s="98">
        <v>45717</v>
      </c>
      <c r="W77" s="99">
        <v>2</v>
      </c>
      <c r="X77" s="99">
        <v>1</v>
      </c>
      <c r="Y77" s="97"/>
      <c r="Z77" s="99">
        <v>10.029999999999999</v>
      </c>
      <c r="AA77" s="97"/>
      <c r="AB77" s="97"/>
      <c r="AC77" s="97"/>
      <c r="AD77" s="97"/>
      <c r="AE77" s="97"/>
      <c r="AF77" s="97"/>
      <c r="AG77" s="100">
        <v>4893.07</v>
      </c>
      <c r="AH77" s="100">
        <v>2327.19</v>
      </c>
      <c r="AI77" s="100">
        <v>2565.88</v>
      </c>
      <c r="AJ77" s="100">
        <v>181</v>
      </c>
      <c r="AK77" s="100">
        <v>2413.27</v>
      </c>
      <c r="AL77" s="100">
        <v>2660.8</v>
      </c>
      <c r="AM77" s="100">
        <v>5074.07</v>
      </c>
      <c r="AN77" s="97"/>
      <c r="AO77" s="97"/>
      <c r="AP77" s="97"/>
      <c r="AQ77" s="97"/>
      <c r="AR77" s="99">
        <v>0</v>
      </c>
      <c r="AS77" s="99">
        <v>0</v>
      </c>
      <c r="AT77" s="97"/>
      <c r="AU77" s="100">
        <v>5074.07</v>
      </c>
      <c r="AV77" s="100">
        <v>5074.07</v>
      </c>
      <c r="AW77" s="98">
        <v>45737</v>
      </c>
      <c r="AX77" s="98">
        <v>45740</v>
      </c>
      <c r="AY77" s="100">
        <v>2413.27</v>
      </c>
      <c r="AZ77" s="100">
        <v>2660.8</v>
      </c>
      <c r="BA77" s="100">
        <v>0</v>
      </c>
      <c r="BB77" s="100">
        <v>0</v>
      </c>
      <c r="BC77" s="100">
        <v>0</v>
      </c>
      <c r="BD77" s="100">
        <v>0</v>
      </c>
      <c r="BE77" s="100">
        <v>0</v>
      </c>
      <c r="BF77" s="100">
        <v>0</v>
      </c>
      <c r="BG77" s="97"/>
      <c r="BH77" s="98">
        <v>45737</v>
      </c>
      <c r="BI77" s="100">
        <v>0</v>
      </c>
      <c r="BJ77" s="97" t="s">
        <v>688</v>
      </c>
      <c r="BK77" s="97" t="s">
        <v>689</v>
      </c>
      <c r="BL77" s="97" t="s">
        <v>690</v>
      </c>
      <c r="BM77" s="97" t="s">
        <v>166</v>
      </c>
      <c r="BN77" s="97" t="s">
        <v>60</v>
      </c>
      <c r="BO77" s="97" t="s">
        <v>691</v>
      </c>
      <c r="BP77" s="97" t="s">
        <v>692</v>
      </c>
    </row>
    <row r="78" spans="1:68" x14ac:dyDescent="0.3">
      <c r="A78" s="97">
        <v>2411689</v>
      </c>
      <c r="B78" s="97"/>
      <c r="C78" s="97"/>
      <c r="D78" s="97" t="s">
        <v>165</v>
      </c>
      <c r="E78" s="97" t="s">
        <v>581</v>
      </c>
      <c r="F78" s="97" t="s">
        <v>693</v>
      </c>
      <c r="G78" s="97">
        <v>135682</v>
      </c>
      <c r="H78" s="97">
        <v>6357</v>
      </c>
      <c r="I78" s="97" t="s">
        <v>784</v>
      </c>
      <c r="J78" s="97" t="s">
        <v>178</v>
      </c>
      <c r="K78" s="97" t="s">
        <v>60</v>
      </c>
      <c r="L78" s="97" t="s">
        <v>179</v>
      </c>
      <c r="M78" s="97">
        <v>14</v>
      </c>
      <c r="N78" s="97" t="s">
        <v>696</v>
      </c>
      <c r="O78" s="97" t="s">
        <v>686</v>
      </c>
      <c r="P78" s="97"/>
      <c r="Q78" s="97"/>
      <c r="R78" s="98">
        <v>45323</v>
      </c>
      <c r="S78" s="97" t="s">
        <v>687</v>
      </c>
      <c r="T78" s="97">
        <v>2</v>
      </c>
      <c r="U78" s="97" t="s">
        <v>686</v>
      </c>
      <c r="V78" s="98">
        <v>45717</v>
      </c>
      <c r="W78" s="99">
        <v>2</v>
      </c>
      <c r="X78" s="99">
        <v>1</v>
      </c>
      <c r="Y78" s="97"/>
      <c r="Z78" s="99">
        <v>10.029999999999999</v>
      </c>
      <c r="AA78" s="97"/>
      <c r="AB78" s="97"/>
      <c r="AC78" s="97"/>
      <c r="AD78" s="97"/>
      <c r="AE78" s="97"/>
      <c r="AF78" s="97"/>
      <c r="AG78" s="100">
        <v>3685.11</v>
      </c>
      <c r="AH78" s="100">
        <v>1057.3900000000001</v>
      </c>
      <c r="AI78" s="100">
        <v>2627.72</v>
      </c>
      <c r="AJ78" s="100">
        <v>184.22</v>
      </c>
      <c r="AK78" s="100">
        <v>1110.25</v>
      </c>
      <c r="AL78" s="100">
        <v>2759.08</v>
      </c>
      <c r="AM78" s="100">
        <v>3869.33</v>
      </c>
      <c r="AN78" s="97"/>
      <c r="AO78" s="97"/>
      <c r="AP78" s="97"/>
      <c r="AQ78" s="97"/>
      <c r="AR78" s="99">
        <v>0</v>
      </c>
      <c r="AS78" s="99">
        <v>0</v>
      </c>
      <c r="AT78" s="97"/>
      <c r="AU78" s="100">
        <v>3869.33</v>
      </c>
      <c r="AV78" s="100">
        <v>3869.33</v>
      </c>
      <c r="AW78" s="98">
        <v>45728</v>
      </c>
      <c r="AX78" s="98">
        <v>45729</v>
      </c>
      <c r="AY78" s="100">
        <v>1110.25</v>
      </c>
      <c r="AZ78" s="100">
        <v>2759.08</v>
      </c>
      <c r="BA78" s="100">
        <v>0</v>
      </c>
      <c r="BB78" s="100">
        <v>0</v>
      </c>
      <c r="BC78" s="100">
        <v>0</v>
      </c>
      <c r="BD78" s="100">
        <v>0</v>
      </c>
      <c r="BE78" s="100">
        <v>0</v>
      </c>
      <c r="BF78" s="100">
        <v>0</v>
      </c>
      <c r="BG78" s="97"/>
      <c r="BH78" s="98">
        <v>45737</v>
      </c>
      <c r="BI78" s="100">
        <v>0</v>
      </c>
      <c r="BJ78" s="97" t="s">
        <v>688</v>
      </c>
      <c r="BK78" s="97" t="s">
        <v>689</v>
      </c>
      <c r="BL78" s="97" t="s">
        <v>690</v>
      </c>
      <c r="BM78" s="97" t="s">
        <v>166</v>
      </c>
      <c r="BN78" s="97" t="s">
        <v>60</v>
      </c>
      <c r="BO78" s="97" t="s">
        <v>691</v>
      </c>
      <c r="BP78" s="97" t="s">
        <v>692</v>
      </c>
    </row>
    <row r="79" spans="1:68" x14ac:dyDescent="0.3">
      <c r="A79" s="97">
        <v>2411664</v>
      </c>
      <c r="B79" s="97"/>
      <c r="C79" s="97"/>
      <c r="D79" s="97" t="s">
        <v>165</v>
      </c>
      <c r="E79" s="97" t="s">
        <v>568</v>
      </c>
      <c r="F79" s="97" t="s">
        <v>626</v>
      </c>
      <c r="G79" s="97">
        <v>135683</v>
      </c>
      <c r="H79" s="97">
        <v>6356</v>
      </c>
      <c r="I79" s="97" t="s">
        <v>785</v>
      </c>
      <c r="J79" s="97" t="s">
        <v>176</v>
      </c>
      <c r="K79" s="97" t="s">
        <v>60</v>
      </c>
      <c r="L79" s="97" t="s">
        <v>177</v>
      </c>
      <c r="M79" s="97">
        <v>14</v>
      </c>
      <c r="N79" s="97"/>
      <c r="O79" s="97" t="s">
        <v>686</v>
      </c>
      <c r="P79" s="97"/>
      <c r="Q79" s="97"/>
      <c r="R79" s="98">
        <v>45323</v>
      </c>
      <c r="S79" s="97" t="s">
        <v>723</v>
      </c>
      <c r="T79" s="97">
        <v>2</v>
      </c>
      <c r="U79" s="97" t="s">
        <v>686</v>
      </c>
      <c r="V79" s="98">
        <v>45717</v>
      </c>
      <c r="W79" s="99">
        <v>2</v>
      </c>
      <c r="X79" s="99">
        <v>1</v>
      </c>
      <c r="Y79" s="97"/>
      <c r="Z79" s="99">
        <v>0</v>
      </c>
      <c r="AA79" s="97"/>
      <c r="AB79" s="97"/>
      <c r="AC79" s="97"/>
      <c r="AD79" s="97"/>
      <c r="AE79" s="97"/>
      <c r="AF79" s="97"/>
      <c r="AG79" s="100">
        <v>6500</v>
      </c>
      <c r="AH79" s="100">
        <v>6500</v>
      </c>
      <c r="AI79" s="100">
        <v>0</v>
      </c>
      <c r="AJ79" s="100">
        <v>0</v>
      </c>
      <c r="AK79" s="100">
        <v>6500</v>
      </c>
      <c r="AL79" s="100"/>
      <c r="AM79" s="100">
        <v>6500</v>
      </c>
      <c r="AN79" s="97"/>
      <c r="AO79" s="97"/>
      <c r="AP79" s="97"/>
      <c r="AQ79" s="97"/>
      <c r="AR79" s="99">
        <v>0</v>
      </c>
      <c r="AS79" s="99">
        <v>0</v>
      </c>
      <c r="AT79" s="97"/>
      <c r="AU79" s="100">
        <v>6500</v>
      </c>
      <c r="AV79" s="100">
        <v>6500</v>
      </c>
      <c r="AW79" s="98">
        <v>45723</v>
      </c>
      <c r="AX79" s="98">
        <v>45726</v>
      </c>
      <c r="AY79" s="100">
        <v>6500</v>
      </c>
      <c r="AZ79" s="100">
        <v>0</v>
      </c>
      <c r="BA79" s="100">
        <v>0</v>
      </c>
      <c r="BB79" s="100">
        <v>0</v>
      </c>
      <c r="BC79" s="100">
        <v>0</v>
      </c>
      <c r="BD79" s="100">
        <v>0</v>
      </c>
      <c r="BE79" s="100">
        <v>0</v>
      </c>
      <c r="BF79" s="100">
        <v>0</v>
      </c>
      <c r="BG79" s="97"/>
      <c r="BH79" s="98">
        <v>45726</v>
      </c>
      <c r="BI79" s="100">
        <v>0</v>
      </c>
      <c r="BJ79" s="97" t="s">
        <v>688</v>
      </c>
      <c r="BK79" s="97" t="s">
        <v>689</v>
      </c>
      <c r="BL79" s="97" t="s">
        <v>690</v>
      </c>
      <c r="BM79" s="97" t="s">
        <v>166</v>
      </c>
      <c r="BN79" s="97" t="s">
        <v>60</v>
      </c>
      <c r="BO79" s="97" t="s">
        <v>691</v>
      </c>
      <c r="BP79" s="97" t="s">
        <v>692</v>
      </c>
    </row>
    <row r="80" spans="1:68" x14ac:dyDescent="0.3">
      <c r="A80" s="97">
        <v>2416830</v>
      </c>
      <c r="B80" s="97"/>
      <c r="C80" s="97"/>
      <c r="D80" s="97" t="s">
        <v>165</v>
      </c>
      <c r="E80" s="97" t="s">
        <v>603</v>
      </c>
      <c r="F80" s="97" t="s">
        <v>604</v>
      </c>
      <c r="G80" s="97">
        <v>135684</v>
      </c>
      <c r="H80" s="97">
        <v>6424</v>
      </c>
      <c r="I80" s="97" t="s">
        <v>786</v>
      </c>
      <c r="J80" s="97" t="s">
        <v>264</v>
      </c>
      <c r="K80" s="97" t="s">
        <v>60</v>
      </c>
      <c r="L80" s="97" t="s">
        <v>265</v>
      </c>
      <c r="M80" s="97">
        <v>10</v>
      </c>
      <c r="N80" s="97"/>
      <c r="O80" s="97" t="s">
        <v>686</v>
      </c>
      <c r="P80" s="97"/>
      <c r="Q80" s="97"/>
      <c r="R80" s="98">
        <v>45444</v>
      </c>
      <c r="S80" s="97" t="s">
        <v>687</v>
      </c>
      <c r="T80" s="97">
        <v>2</v>
      </c>
      <c r="U80" s="97" t="s">
        <v>686</v>
      </c>
      <c r="V80" s="98">
        <v>45717</v>
      </c>
      <c r="W80" s="99">
        <v>2</v>
      </c>
      <c r="X80" s="99">
        <v>1</v>
      </c>
      <c r="Y80" s="97"/>
      <c r="Z80" s="99">
        <v>0</v>
      </c>
      <c r="AA80" s="97"/>
      <c r="AB80" s="97"/>
      <c r="AC80" s="97"/>
      <c r="AD80" s="97"/>
      <c r="AE80" s="97"/>
      <c r="AF80" s="97"/>
      <c r="AG80" s="100">
        <v>8789.64</v>
      </c>
      <c r="AH80" s="100">
        <v>8789.64</v>
      </c>
      <c r="AI80" s="100">
        <v>0</v>
      </c>
      <c r="AJ80" s="100">
        <v>276.13</v>
      </c>
      <c r="AK80" s="100">
        <v>9065.77</v>
      </c>
      <c r="AL80" s="100"/>
      <c r="AM80" s="100">
        <v>9065.77</v>
      </c>
      <c r="AN80" s="97"/>
      <c r="AO80" s="97"/>
      <c r="AP80" s="97"/>
      <c r="AQ80" s="97"/>
      <c r="AR80" s="99">
        <v>0</v>
      </c>
      <c r="AS80" s="99">
        <v>0</v>
      </c>
      <c r="AT80" s="97"/>
      <c r="AU80" s="100">
        <v>9065.77</v>
      </c>
      <c r="AV80" s="100">
        <v>9065.77</v>
      </c>
      <c r="AW80" s="98">
        <v>45723</v>
      </c>
      <c r="AX80" s="98">
        <v>45726</v>
      </c>
      <c r="AY80" s="100">
        <v>9065.77</v>
      </c>
      <c r="AZ80" s="100">
        <v>0</v>
      </c>
      <c r="BA80" s="100">
        <v>0</v>
      </c>
      <c r="BB80" s="100">
        <v>0</v>
      </c>
      <c r="BC80" s="100">
        <v>0</v>
      </c>
      <c r="BD80" s="100">
        <v>0</v>
      </c>
      <c r="BE80" s="100">
        <v>0</v>
      </c>
      <c r="BF80" s="100">
        <v>0</v>
      </c>
      <c r="BG80" s="97"/>
      <c r="BH80" s="98">
        <v>45726</v>
      </c>
      <c r="BI80" s="100">
        <v>0</v>
      </c>
      <c r="BJ80" s="97" t="s">
        <v>688</v>
      </c>
      <c r="BK80" s="97" t="s">
        <v>689</v>
      </c>
      <c r="BL80" s="97" t="s">
        <v>690</v>
      </c>
      <c r="BM80" s="97" t="s">
        <v>166</v>
      </c>
      <c r="BN80" s="97" t="s">
        <v>60</v>
      </c>
      <c r="BO80" s="97" t="s">
        <v>691</v>
      </c>
      <c r="BP80" s="97" t="s">
        <v>692</v>
      </c>
    </row>
    <row r="81" spans="1:68" x14ac:dyDescent="0.3">
      <c r="A81" s="97">
        <v>2411097</v>
      </c>
      <c r="B81" s="97"/>
      <c r="C81" s="97"/>
      <c r="D81" s="97" t="s">
        <v>165</v>
      </c>
      <c r="E81" s="97" t="s">
        <v>581</v>
      </c>
      <c r="F81" s="97" t="s">
        <v>600</v>
      </c>
      <c r="G81" s="97">
        <v>135685</v>
      </c>
      <c r="H81" s="97">
        <v>6351</v>
      </c>
      <c r="I81" s="97" t="s">
        <v>787</v>
      </c>
      <c r="J81" s="97" t="s">
        <v>163</v>
      </c>
      <c r="K81" s="97" t="s">
        <v>60</v>
      </c>
      <c r="L81" s="97" t="s">
        <v>164</v>
      </c>
      <c r="M81" s="97">
        <v>13</v>
      </c>
      <c r="N81" s="97" t="s">
        <v>696</v>
      </c>
      <c r="O81" s="97" t="s">
        <v>686</v>
      </c>
      <c r="P81" s="97"/>
      <c r="Q81" s="97"/>
      <c r="R81" s="98">
        <v>45352</v>
      </c>
      <c r="S81" s="97" t="s">
        <v>687</v>
      </c>
      <c r="T81" s="97">
        <v>2</v>
      </c>
      <c r="U81" s="97" t="s">
        <v>686</v>
      </c>
      <c r="V81" s="98">
        <v>45717</v>
      </c>
      <c r="W81" s="99">
        <v>2</v>
      </c>
      <c r="X81" s="99">
        <v>1</v>
      </c>
      <c r="Y81" s="97"/>
      <c r="Z81" s="99">
        <v>10.029999999999999</v>
      </c>
      <c r="AA81" s="97"/>
      <c r="AB81" s="97"/>
      <c r="AC81" s="97"/>
      <c r="AD81" s="97"/>
      <c r="AE81" s="97"/>
      <c r="AF81" s="97"/>
      <c r="AG81" s="100">
        <v>2957.69</v>
      </c>
      <c r="AH81" s="100">
        <v>841.62</v>
      </c>
      <c r="AI81" s="100">
        <v>2116.0700000000002</v>
      </c>
      <c r="AJ81" s="100">
        <v>134.87</v>
      </c>
      <c r="AK81" s="100">
        <v>880.01</v>
      </c>
      <c r="AL81" s="100">
        <v>2212.5500000000002</v>
      </c>
      <c r="AM81" s="100">
        <v>3092.56</v>
      </c>
      <c r="AN81" s="97"/>
      <c r="AO81" s="97"/>
      <c r="AP81" s="97"/>
      <c r="AQ81" s="97"/>
      <c r="AR81" s="99">
        <v>0</v>
      </c>
      <c r="AS81" s="99">
        <v>0</v>
      </c>
      <c r="AT81" s="97"/>
      <c r="AU81" s="100">
        <v>3092.56</v>
      </c>
      <c r="AV81" s="100">
        <v>3092.56</v>
      </c>
      <c r="AW81" s="98">
        <v>45733</v>
      </c>
      <c r="AX81" s="98">
        <v>45734</v>
      </c>
      <c r="AY81" s="100">
        <v>880.01</v>
      </c>
      <c r="AZ81" s="100">
        <v>2212.5500000000002</v>
      </c>
      <c r="BA81" s="100">
        <v>0</v>
      </c>
      <c r="BB81" s="100">
        <v>0</v>
      </c>
      <c r="BC81" s="100">
        <v>0</v>
      </c>
      <c r="BD81" s="100">
        <v>0</v>
      </c>
      <c r="BE81" s="100">
        <v>0</v>
      </c>
      <c r="BF81" s="100">
        <v>0</v>
      </c>
      <c r="BG81" s="97"/>
      <c r="BH81" s="98">
        <v>45737</v>
      </c>
      <c r="BI81" s="100">
        <v>0</v>
      </c>
      <c r="BJ81" s="97" t="s">
        <v>688</v>
      </c>
      <c r="BK81" s="97" t="s">
        <v>689</v>
      </c>
      <c r="BL81" s="97" t="s">
        <v>690</v>
      </c>
      <c r="BM81" s="97" t="s">
        <v>166</v>
      </c>
      <c r="BN81" s="97" t="s">
        <v>60</v>
      </c>
      <c r="BO81" s="97" t="s">
        <v>691</v>
      </c>
      <c r="BP81" s="97" t="s">
        <v>692</v>
      </c>
    </row>
    <row r="82" spans="1:68" x14ac:dyDescent="0.3">
      <c r="A82" s="97">
        <v>2419004</v>
      </c>
      <c r="B82" s="97"/>
      <c r="C82" s="97"/>
      <c r="D82" s="97" t="s">
        <v>165</v>
      </c>
      <c r="E82" s="97" t="s">
        <v>565</v>
      </c>
      <c r="F82" s="97" t="s">
        <v>600</v>
      </c>
      <c r="G82" s="97">
        <v>135686</v>
      </c>
      <c r="H82" s="97">
        <v>6466</v>
      </c>
      <c r="I82" s="97" t="s">
        <v>788</v>
      </c>
      <c r="J82" s="97" t="s">
        <v>297</v>
      </c>
      <c r="K82" s="97" t="s">
        <v>60</v>
      </c>
      <c r="L82" s="97" t="s">
        <v>298</v>
      </c>
      <c r="M82" s="97">
        <v>6</v>
      </c>
      <c r="N82" s="97"/>
      <c r="O82" s="97" t="s">
        <v>686</v>
      </c>
      <c r="P82" s="97"/>
      <c r="Q82" s="97"/>
      <c r="R82" s="98">
        <v>45566</v>
      </c>
      <c r="S82" s="97" t="s">
        <v>687</v>
      </c>
      <c r="T82" s="97">
        <v>2</v>
      </c>
      <c r="U82" s="97" t="s">
        <v>686</v>
      </c>
      <c r="V82" s="98">
        <v>45717</v>
      </c>
      <c r="W82" s="99">
        <v>2</v>
      </c>
      <c r="X82" s="99">
        <v>1</v>
      </c>
      <c r="Y82" s="97"/>
      <c r="Z82" s="99">
        <v>0</v>
      </c>
      <c r="AA82" s="97"/>
      <c r="AB82" s="97"/>
      <c r="AC82" s="97"/>
      <c r="AD82" s="97"/>
      <c r="AE82" s="97"/>
      <c r="AF82" s="97"/>
      <c r="AG82" s="100">
        <v>8015</v>
      </c>
      <c r="AH82" s="100">
        <v>8015</v>
      </c>
      <c r="AI82" s="100">
        <v>0</v>
      </c>
      <c r="AJ82" s="100">
        <v>167.24</v>
      </c>
      <c r="AK82" s="100">
        <v>8182.24</v>
      </c>
      <c r="AL82" s="100"/>
      <c r="AM82" s="100">
        <v>8182.24</v>
      </c>
      <c r="AN82" s="97"/>
      <c r="AO82" s="97"/>
      <c r="AP82" s="97"/>
      <c r="AQ82" s="97"/>
      <c r="AR82" s="99">
        <v>0</v>
      </c>
      <c r="AS82" s="99">
        <v>0</v>
      </c>
      <c r="AT82" s="97"/>
      <c r="AU82" s="100">
        <v>8182.24</v>
      </c>
      <c r="AV82" s="100">
        <v>8182.24</v>
      </c>
      <c r="AW82" s="98">
        <v>45730</v>
      </c>
      <c r="AX82" s="98">
        <v>45733</v>
      </c>
      <c r="AY82" s="100">
        <v>8182.24</v>
      </c>
      <c r="AZ82" s="100">
        <v>0</v>
      </c>
      <c r="BA82" s="100">
        <v>0</v>
      </c>
      <c r="BB82" s="100">
        <v>0</v>
      </c>
      <c r="BC82" s="100">
        <v>0</v>
      </c>
      <c r="BD82" s="100">
        <v>0</v>
      </c>
      <c r="BE82" s="100">
        <v>0</v>
      </c>
      <c r="BF82" s="100">
        <v>0</v>
      </c>
      <c r="BG82" s="97"/>
      <c r="BH82" s="98">
        <v>45737</v>
      </c>
      <c r="BI82" s="100">
        <v>0</v>
      </c>
      <c r="BJ82" s="97" t="s">
        <v>688</v>
      </c>
      <c r="BK82" s="97" t="s">
        <v>689</v>
      </c>
      <c r="BL82" s="97" t="s">
        <v>690</v>
      </c>
      <c r="BM82" s="97" t="s">
        <v>166</v>
      </c>
      <c r="BN82" s="97" t="s">
        <v>60</v>
      </c>
      <c r="BO82" s="97" t="s">
        <v>691</v>
      </c>
      <c r="BP82" s="97" t="s">
        <v>692</v>
      </c>
    </row>
    <row r="83" spans="1:68" x14ac:dyDescent="0.3">
      <c r="A83" s="97">
        <v>2419385</v>
      </c>
      <c r="B83" s="97"/>
      <c r="C83" s="97"/>
      <c r="D83" s="97" t="s">
        <v>165</v>
      </c>
      <c r="E83" s="97" t="s">
        <v>565</v>
      </c>
      <c r="F83" s="97" t="s">
        <v>615</v>
      </c>
      <c r="G83" s="97">
        <v>135696</v>
      </c>
      <c r="H83" s="97">
        <v>6485</v>
      </c>
      <c r="I83" s="97" t="s">
        <v>789</v>
      </c>
      <c r="J83" s="97" t="s">
        <v>297</v>
      </c>
      <c r="K83" s="97" t="s">
        <v>60</v>
      </c>
      <c r="L83" s="97" t="s">
        <v>298</v>
      </c>
      <c r="M83" s="97">
        <v>4</v>
      </c>
      <c r="N83" s="97"/>
      <c r="O83" s="97" t="s">
        <v>686</v>
      </c>
      <c r="P83" s="97"/>
      <c r="Q83" s="97"/>
      <c r="R83" s="98">
        <v>45627</v>
      </c>
      <c r="S83" s="97" t="s">
        <v>687</v>
      </c>
      <c r="T83" s="97">
        <v>2</v>
      </c>
      <c r="U83" s="97" t="s">
        <v>686</v>
      </c>
      <c r="V83" s="98">
        <v>45717</v>
      </c>
      <c r="W83" s="99">
        <v>2</v>
      </c>
      <c r="X83" s="99">
        <v>1</v>
      </c>
      <c r="Y83" s="97"/>
      <c r="Z83" s="99">
        <v>0</v>
      </c>
      <c r="AA83" s="97"/>
      <c r="AB83" s="97"/>
      <c r="AC83" s="97"/>
      <c r="AD83" s="97"/>
      <c r="AE83" s="97"/>
      <c r="AF83" s="97"/>
      <c r="AG83" s="100">
        <v>8015</v>
      </c>
      <c r="AH83" s="100">
        <v>8015</v>
      </c>
      <c r="AI83" s="100">
        <v>0</v>
      </c>
      <c r="AJ83" s="100">
        <v>86.04</v>
      </c>
      <c r="AK83" s="100">
        <v>8101.04</v>
      </c>
      <c r="AL83" s="100"/>
      <c r="AM83" s="100">
        <v>8101.04</v>
      </c>
      <c r="AN83" s="97"/>
      <c r="AO83" s="97"/>
      <c r="AP83" s="97"/>
      <c r="AQ83" s="97"/>
      <c r="AR83" s="99">
        <v>0</v>
      </c>
      <c r="AS83" s="99">
        <v>0</v>
      </c>
      <c r="AT83" s="97"/>
      <c r="AU83" s="100">
        <v>8101.04</v>
      </c>
      <c r="AV83" s="100">
        <v>8101.04</v>
      </c>
      <c r="AW83" s="98">
        <v>45730</v>
      </c>
      <c r="AX83" s="98">
        <v>45733</v>
      </c>
      <c r="AY83" s="100">
        <v>8101.04</v>
      </c>
      <c r="AZ83" s="100">
        <v>0</v>
      </c>
      <c r="BA83" s="100">
        <v>0</v>
      </c>
      <c r="BB83" s="100">
        <v>0</v>
      </c>
      <c r="BC83" s="100">
        <v>0</v>
      </c>
      <c r="BD83" s="100">
        <v>0</v>
      </c>
      <c r="BE83" s="100">
        <v>0</v>
      </c>
      <c r="BF83" s="100">
        <v>0</v>
      </c>
      <c r="BG83" s="97"/>
      <c r="BH83" s="98">
        <v>45737</v>
      </c>
      <c r="BI83" s="100">
        <v>0</v>
      </c>
      <c r="BJ83" s="97" t="s">
        <v>688</v>
      </c>
      <c r="BK83" s="97" t="s">
        <v>689</v>
      </c>
      <c r="BL83" s="97" t="s">
        <v>690</v>
      </c>
      <c r="BM83" s="97" t="s">
        <v>166</v>
      </c>
      <c r="BN83" s="97" t="s">
        <v>60</v>
      </c>
      <c r="BO83" s="97" t="s">
        <v>691</v>
      </c>
      <c r="BP83" s="97" t="s">
        <v>692</v>
      </c>
    </row>
    <row r="84" spans="1:68" x14ac:dyDescent="0.3">
      <c r="A84" s="97">
        <v>2411926</v>
      </c>
      <c r="B84" s="97"/>
      <c r="C84" s="97"/>
      <c r="D84" s="97" t="s">
        <v>165</v>
      </c>
      <c r="E84" s="97" t="s">
        <v>585</v>
      </c>
      <c r="F84" s="97" t="s">
        <v>757</v>
      </c>
      <c r="G84" s="97">
        <v>135687</v>
      </c>
      <c r="H84" s="97">
        <v>6360</v>
      </c>
      <c r="I84" s="97" t="s">
        <v>790</v>
      </c>
      <c r="J84" s="97" t="s">
        <v>185</v>
      </c>
      <c r="K84" s="97" t="s">
        <v>60</v>
      </c>
      <c r="L84" s="97" t="s">
        <v>186</v>
      </c>
      <c r="M84" s="97">
        <v>13</v>
      </c>
      <c r="N84" s="97"/>
      <c r="O84" s="97" t="s">
        <v>686</v>
      </c>
      <c r="P84" s="97"/>
      <c r="Q84" s="97"/>
      <c r="R84" s="98">
        <v>45352</v>
      </c>
      <c r="S84" s="97" t="s">
        <v>687</v>
      </c>
      <c r="T84" s="97">
        <v>2</v>
      </c>
      <c r="U84" s="97" t="s">
        <v>686</v>
      </c>
      <c r="V84" s="98">
        <v>45717</v>
      </c>
      <c r="W84" s="99">
        <v>2</v>
      </c>
      <c r="X84" s="99">
        <v>1</v>
      </c>
      <c r="Y84" s="97"/>
      <c r="Z84" s="99">
        <v>0</v>
      </c>
      <c r="AA84" s="97"/>
      <c r="AB84" s="97"/>
      <c r="AC84" s="97"/>
      <c r="AD84" s="97"/>
      <c r="AE84" s="97"/>
      <c r="AF84" s="97"/>
      <c r="AG84" s="100">
        <v>7605</v>
      </c>
      <c r="AH84" s="100">
        <v>7605</v>
      </c>
      <c r="AI84" s="100">
        <v>0</v>
      </c>
      <c r="AJ84" s="100">
        <v>346.79</v>
      </c>
      <c r="AK84" s="100">
        <v>7951.79</v>
      </c>
      <c r="AL84" s="100"/>
      <c r="AM84" s="100">
        <v>7951.79</v>
      </c>
      <c r="AN84" s="97"/>
      <c r="AO84" s="97"/>
      <c r="AP84" s="97"/>
      <c r="AQ84" s="97"/>
      <c r="AR84" s="99">
        <v>0</v>
      </c>
      <c r="AS84" s="99">
        <v>0</v>
      </c>
      <c r="AT84" s="97"/>
      <c r="AU84" s="100">
        <v>7951.79</v>
      </c>
      <c r="AV84" s="100">
        <v>7951.79</v>
      </c>
      <c r="AW84" s="98">
        <v>45727</v>
      </c>
      <c r="AX84" s="98">
        <v>45728</v>
      </c>
      <c r="AY84" s="100">
        <v>7951.79</v>
      </c>
      <c r="AZ84" s="100">
        <v>0</v>
      </c>
      <c r="BA84" s="100">
        <v>0</v>
      </c>
      <c r="BB84" s="100">
        <v>0</v>
      </c>
      <c r="BC84" s="100">
        <v>0</v>
      </c>
      <c r="BD84" s="100">
        <v>0</v>
      </c>
      <c r="BE84" s="100">
        <v>0</v>
      </c>
      <c r="BF84" s="100">
        <v>0</v>
      </c>
      <c r="BG84" s="97"/>
      <c r="BH84" s="98">
        <v>45726</v>
      </c>
      <c r="BI84" s="100">
        <v>0</v>
      </c>
      <c r="BJ84" s="97" t="s">
        <v>688</v>
      </c>
      <c r="BK84" s="97" t="s">
        <v>689</v>
      </c>
      <c r="BL84" s="97" t="s">
        <v>690</v>
      </c>
      <c r="BM84" s="97" t="s">
        <v>166</v>
      </c>
      <c r="BN84" s="97" t="s">
        <v>60</v>
      </c>
      <c r="BO84" s="97" t="s">
        <v>691</v>
      </c>
      <c r="BP84" s="97" t="s">
        <v>692</v>
      </c>
    </row>
    <row r="85" spans="1:68" x14ac:dyDescent="0.3">
      <c r="A85" s="97">
        <v>2418654</v>
      </c>
      <c r="B85" s="97"/>
      <c r="C85" s="97"/>
      <c r="D85" s="97" t="s">
        <v>165</v>
      </c>
      <c r="E85" s="97" t="s">
        <v>595</v>
      </c>
      <c r="F85" s="97" t="s">
        <v>588</v>
      </c>
      <c r="G85" s="97">
        <v>135688</v>
      </c>
      <c r="H85" s="97">
        <v>6451</v>
      </c>
      <c r="I85" s="97" t="s">
        <v>791</v>
      </c>
      <c r="J85" s="97" t="s">
        <v>83</v>
      </c>
      <c r="K85" s="97" t="s">
        <v>60</v>
      </c>
      <c r="L85" s="97" t="s">
        <v>293</v>
      </c>
      <c r="M85" s="97">
        <v>7</v>
      </c>
      <c r="N85" s="97" t="s">
        <v>696</v>
      </c>
      <c r="O85" s="97" t="s">
        <v>686</v>
      </c>
      <c r="P85" s="97"/>
      <c r="Q85" s="97"/>
      <c r="R85" s="98">
        <v>45536</v>
      </c>
      <c r="S85" s="97" t="s">
        <v>687</v>
      </c>
      <c r="T85" s="97">
        <v>2</v>
      </c>
      <c r="U85" s="97" t="s">
        <v>686</v>
      </c>
      <c r="V85" s="98">
        <v>45717</v>
      </c>
      <c r="W85" s="99">
        <v>2</v>
      </c>
      <c r="X85" s="99">
        <v>1</v>
      </c>
      <c r="Y85" s="97"/>
      <c r="Z85" s="99">
        <v>10.029999999999999</v>
      </c>
      <c r="AA85" s="97"/>
      <c r="AB85" s="97"/>
      <c r="AC85" s="97"/>
      <c r="AD85" s="97"/>
      <c r="AE85" s="97"/>
      <c r="AF85" s="97"/>
      <c r="AG85" s="100">
        <v>3935.63</v>
      </c>
      <c r="AH85" s="100">
        <v>1091.42</v>
      </c>
      <c r="AI85" s="100">
        <v>2844.21</v>
      </c>
      <c r="AJ85" s="100">
        <v>82.12</v>
      </c>
      <c r="AK85" s="100">
        <v>1114.77</v>
      </c>
      <c r="AL85" s="100">
        <v>2902.98</v>
      </c>
      <c r="AM85" s="100">
        <v>4017.75</v>
      </c>
      <c r="AN85" s="97"/>
      <c r="AO85" s="97"/>
      <c r="AP85" s="97"/>
      <c r="AQ85" s="97"/>
      <c r="AR85" s="99">
        <v>80.349999999999994</v>
      </c>
      <c r="AS85" s="99">
        <v>8.0399999999999991</v>
      </c>
      <c r="AT85" s="97"/>
      <c r="AU85" s="100">
        <v>4106.1400000000003</v>
      </c>
      <c r="AV85" s="100">
        <v>4106.1400000000003</v>
      </c>
      <c r="AW85" s="98">
        <v>45743</v>
      </c>
      <c r="AX85" s="98">
        <v>45744</v>
      </c>
      <c r="AY85" s="100">
        <v>1114.77</v>
      </c>
      <c r="AZ85" s="100">
        <v>2902.98</v>
      </c>
      <c r="BA85" s="100">
        <v>0</v>
      </c>
      <c r="BB85" s="100">
        <v>0</v>
      </c>
      <c r="BC85" s="100">
        <v>0</v>
      </c>
      <c r="BD85" s="100">
        <v>0</v>
      </c>
      <c r="BE85" s="100">
        <v>80.349999999999994</v>
      </c>
      <c r="BF85" s="100">
        <v>8.0399999999999991</v>
      </c>
      <c r="BG85" s="97"/>
      <c r="BH85" s="98">
        <v>45737</v>
      </c>
      <c r="BI85" s="100">
        <v>0</v>
      </c>
      <c r="BJ85" s="97" t="s">
        <v>688</v>
      </c>
      <c r="BK85" s="97" t="s">
        <v>689</v>
      </c>
      <c r="BL85" s="97" t="s">
        <v>690</v>
      </c>
      <c r="BM85" s="97" t="s">
        <v>166</v>
      </c>
      <c r="BN85" s="97" t="s">
        <v>60</v>
      </c>
      <c r="BO85" s="97" t="s">
        <v>691</v>
      </c>
      <c r="BP85" s="97" t="s">
        <v>692</v>
      </c>
    </row>
    <row r="86" spans="1:68" x14ac:dyDescent="0.3">
      <c r="A86" s="97">
        <v>2412201</v>
      </c>
      <c r="B86" s="97"/>
      <c r="C86" s="97"/>
      <c r="D86" s="97" t="s">
        <v>165</v>
      </c>
      <c r="E86" s="97" t="s">
        <v>595</v>
      </c>
      <c r="F86" s="97" t="s">
        <v>627</v>
      </c>
      <c r="G86" s="97">
        <v>135689</v>
      </c>
      <c r="H86" s="97">
        <v>6368</v>
      </c>
      <c r="I86" s="97" t="s">
        <v>792</v>
      </c>
      <c r="J86" s="97" t="s">
        <v>193</v>
      </c>
      <c r="K86" s="97" t="s">
        <v>60</v>
      </c>
      <c r="L86" s="97" t="s">
        <v>194</v>
      </c>
      <c r="M86" s="97">
        <v>13</v>
      </c>
      <c r="N86" s="97" t="s">
        <v>696</v>
      </c>
      <c r="O86" s="97" t="s">
        <v>686</v>
      </c>
      <c r="P86" s="97"/>
      <c r="Q86" s="97"/>
      <c r="R86" s="98">
        <v>45352</v>
      </c>
      <c r="S86" s="97" t="s">
        <v>687</v>
      </c>
      <c r="T86" s="97">
        <v>2</v>
      </c>
      <c r="U86" s="97" t="s">
        <v>686</v>
      </c>
      <c r="V86" s="98">
        <v>45717</v>
      </c>
      <c r="W86" s="99">
        <v>2</v>
      </c>
      <c r="X86" s="99">
        <v>1</v>
      </c>
      <c r="Y86" s="97"/>
      <c r="Z86" s="99">
        <v>10.029999999999999</v>
      </c>
      <c r="AA86" s="97"/>
      <c r="AB86" s="97"/>
      <c r="AC86" s="97"/>
      <c r="AD86" s="97"/>
      <c r="AE86" s="97"/>
      <c r="AF86" s="97"/>
      <c r="AG86" s="100">
        <v>4794.2</v>
      </c>
      <c r="AH86" s="100">
        <v>2299.04</v>
      </c>
      <c r="AI86" s="100">
        <v>2495.16</v>
      </c>
      <c r="AJ86" s="100">
        <v>218.61</v>
      </c>
      <c r="AK86" s="100">
        <v>2403.88</v>
      </c>
      <c r="AL86" s="100">
        <v>2608.9299999999998</v>
      </c>
      <c r="AM86" s="100">
        <v>5012.8100000000004</v>
      </c>
      <c r="AN86" s="97"/>
      <c r="AO86" s="97"/>
      <c r="AP86" s="97"/>
      <c r="AQ86" s="97"/>
      <c r="AR86" s="99">
        <v>0</v>
      </c>
      <c r="AS86" s="99">
        <v>0</v>
      </c>
      <c r="AT86" s="97"/>
      <c r="AU86" s="100">
        <v>5012.8100000000004</v>
      </c>
      <c r="AV86" s="100">
        <v>5012.8100000000004</v>
      </c>
      <c r="AW86" s="98">
        <v>45726</v>
      </c>
      <c r="AX86" s="98">
        <v>45727</v>
      </c>
      <c r="AY86" s="100">
        <v>2403.88</v>
      </c>
      <c r="AZ86" s="100">
        <v>2608.9299999999998</v>
      </c>
      <c r="BA86" s="100">
        <v>0</v>
      </c>
      <c r="BB86" s="100">
        <v>0</v>
      </c>
      <c r="BC86" s="100">
        <v>0</v>
      </c>
      <c r="BD86" s="100">
        <v>0</v>
      </c>
      <c r="BE86" s="100">
        <v>0</v>
      </c>
      <c r="BF86" s="100">
        <v>0</v>
      </c>
      <c r="BG86" s="97"/>
      <c r="BH86" s="98">
        <v>45726</v>
      </c>
      <c r="BI86" s="100">
        <v>0</v>
      </c>
      <c r="BJ86" s="97" t="s">
        <v>688</v>
      </c>
      <c r="BK86" s="97" t="s">
        <v>689</v>
      </c>
      <c r="BL86" s="97" t="s">
        <v>690</v>
      </c>
      <c r="BM86" s="97" t="s">
        <v>166</v>
      </c>
      <c r="BN86" s="97" t="s">
        <v>60</v>
      </c>
      <c r="BO86" s="97" t="s">
        <v>691</v>
      </c>
      <c r="BP86" s="97" t="s">
        <v>692</v>
      </c>
    </row>
    <row r="87" spans="1:68" x14ac:dyDescent="0.3">
      <c r="A87" s="97">
        <v>2411261</v>
      </c>
      <c r="B87" s="97"/>
      <c r="C87" s="97"/>
      <c r="D87" s="97" t="s">
        <v>165</v>
      </c>
      <c r="E87" s="97" t="s">
        <v>568</v>
      </c>
      <c r="F87" s="97" t="s">
        <v>597</v>
      </c>
      <c r="G87" s="97">
        <v>135691</v>
      </c>
      <c r="H87" s="97">
        <v>6352</v>
      </c>
      <c r="I87" s="97" t="s">
        <v>793</v>
      </c>
      <c r="J87" s="97" t="s">
        <v>170</v>
      </c>
      <c r="K87" s="97" t="s">
        <v>60</v>
      </c>
      <c r="L87" s="97" t="s">
        <v>171</v>
      </c>
      <c r="M87" s="97">
        <v>13</v>
      </c>
      <c r="N87" s="97" t="s">
        <v>696</v>
      </c>
      <c r="O87" s="97" t="s">
        <v>686</v>
      </c>
      <c r="P87" s="97"/>
      <c r="Q87" s="97"/>
      <c r="R87" s="98">
        <v>45352</v>
      </c>
      <c r="S87" s="97" t="s">
        <v>687</v>
      </c>
      <c r="T87" s="97">
        <v>2</v>
      </c>
      <c r="U87" s="97" t="s">
        <v>686</v>
      </c>
      <c r="V87" s="98">
        <v>45717</v>
      </c>
      <c r="W87" s="99">
        <v>2</v>
      </c>
      <c r="X87" s="99">
        <v>1</v>
      </c>
      <c r="Y87" s="97"/>
      <c r="Z87" s="99">
        <v>10.029999999999999</v>
      </c>
      <c r="AA87" s="97"/>
      <c r="AB87" s="97"/>
      <c r="AC87" s="97"/>
      <c r="AD87" s="97"/>
      <c r="AE87" s="97"/>
      <c r="AF87" s="97"/>
      <c r="AG87" s="100">
        <v>2982.83</v>
      </c>
      <c r="AH87" s="100">
        <v>848.78</v>
      </c>
      <c r="AI87" s="100">
        <v>2134.0500000000002</v>
      </c>
      <c r="AJ87" s="100">
        <v>136.01</v>
      </c>
      <c r="AK87" s="100">
        <v>887.48</v>
      </c>
      <c r="AL87" s="100">
        <v>2231.36</v>
      </c>
      <c r="AM87" s="100">
        <v>3118.84</v>
      </c>
      <c r="AN87" s="97"/>
      <c r="AO87" s="97"/>
      <c r="AP87" s="97"/>
      <c r="AQ87" s="97"/>
      <c r="AR87" s="99">
        <v>0</v>
      </c>
      <c r="AS87" s="99">
        <v>0</v>
      </c>
      <c r="AT87" s="97"/>
      <c r="AU87" s="100">
        <v>3118.84</v>
      </c>
      <c r="AV87" s="100">
        <v>3118.84</v>
      </c>
      <c r="AW87" s="98">
        <v>45726</v>
      </c>
      <c r="AX87" s="98">
        <v>45727</v>
      </c>
      <c r="AY87" s="100">
        <v>887.48</v>
      </c>
      <c r="AZ87" s="100">
        <v>2231.36</v>
      </c>
      <c r="BA87" s="100">
        <v>0</v>
      </c>
      <c r="BB87" s="100">
        <v>0</v>
      </c>
      <c r="BC87" s="100">
        <v>0</v>
      </c>
      <c r="BD87" s="100">
        <v>0</v>
      </c>
      <c r="BE87" s="100">
        <v>0</v>
      </c>
      <c r="BF87" s="100">
        <v>0</v>
      </c>
      <c r="BG87" s="97"/>
      <c r="BH87" s="98">
        <v>45726</v>
      </c>
      <c r="BI87" s="100">
        <v>0</v>
      </c>
      <c r="BJ87" s="97" t="s">
        <v>688</v>
      </c>
      <c r="BK87" s="97" t="s">
        <v>689</v>
      </c>
      <c r="BL87" s="97" t="s">
        <v>690</v>
      </c>
      <c r="BM87" s="97" t="s">
        <v>166</v>
      </c>
      <c r="BN87" s="97" t="s">
        <v>60</v>
      </c>
      <c r="BO87" s="97" t="s">
        <v>691</v>
      </c>
      <c r="BP87" s="97" t="s">
        <v>692</v>
      </c>
    </row>
    <row r="88" spans="1:68" x14ac:dyDescent="0.3">
      <c r="A88" s="97">
        <v>2411425</v>
      </c>
      <c r="B88" s="97"/>
      <c r="C88" s="97"/>
      <c r="D88" s="97" t="s">
        <v>165</v>
      </c>
      <c r="E88" s="97" t="s">
        <v>564</v>
      </c>
      <c r="F88" s="97" t="s">
        <v>619</v>
      </c>
      <c r="G88" s="97">
        <v>135690</v>
      </c>
      <c r="H88" s="97">
        <v>6353</v>
      </c>
      <c r="I88" s="97" t="s">
        <v>794</v>
      </c>
      <c r="J88" s="97" t="s">
        <v>170</v>
      </c>
      <c r="K88" s="97" t="s">
        <v>60</v>
      </c>
      <c r="L88" s="97" t="s">
        <v>171</v>
      </c>
      <c r="M88" s="97">
        <v>13</v>
      </c>
      <c r="N88" s="97" t="s">
        <v>696</v>
      </c>
      <c r="O88" s="97" t="s">
        <v>686</v>
      </c>
      <c r="P88" s="97"/>
      <c r="Q88" s="97"/>
      <c r="R88" s="98">
        <v>45352</v>
      </c>
      <c r="S88" s="97" t="s">
        <v>687</v>
      </c>
      <c r="T88" s="97">
        <v>2</v>
      </c>
      <c r="U88" s="97" t="s">
        <v>686</v>
      </c>
      <c r="V88" s="98">
        <v>45717</v>
      </c>
      <c r="W88" s="99">
        <v>2</v>
      </c>
      <c r="X88" s="99">
        <v>1</v>
      </c>
      <c r="Y88" s="97"/>
      <c r="Z88" s="99">
        <v>10.029999999999999</v>
      </c>
      <c r="AA88" s="97"/>
      <c r="AB88" s="97"/>
      <c r="AC88" s="97"/>
      <c r="AD88" s="97"/>
      <c r="AE88" s="97"/>
      <c r="AF88" s="97"/>
      <c r="AG88" s="100">
        <v>2964.5</v>
      </c>
      <c r="AH88" s="100">
        <v>843.56</v>
      </c>
      <c r="AI88" s="100">
        <v>2120.94</v>
      </c>
      <c r="AJ88" s="100">
        <v>135.18</v>
      </c>
      <c r="AK88" s="100">
        <v>882.03</v>
      </c>
      <c r="AL88" s="100">
        <v>2217.65</v>
      </c>
      <c r="AM88" s="100">
        <v>3099.68</v>
      </c>
      <c r="AN88" s="97"/>
      <c r="AO88" s="97"/>
      <c r="AP88" s="97"/>
      <c r="AQ88" s="97"/>
      <c r="AR88" s="99">
        <v>0</v>
      </c>
      <c r="AS88" s="99">
        <v>0</v>
      </c>
      <c r="AT88" s="97"/>
      <c r="AU88" s="100">
        <v>3099.68</v>
      </c>
      <c r="AV88" s="100">
        <v>3099.68</v>
      </c>
      <c r="AW88" s="98">
        <v>45726</v>
      </c>
      <c r="AX88" s="98">
        <v>45727</v>
      </c>
      <c r="AY88" s="100">
        <v>882.03</v>
      </c>
      <c r="AZ88" s="100">
        <v>2217.65</v>
      </c>
      <c r="BA88" s="100">
        <v>0</v>
      </c>
      <c r="BB88" s="100">
        <v>0</v>
      </c>
      <c r="BC88" s="100">
        <v>0</v>
      </c>
      <c r="BD88" s="100">
        <v>0</v>
      </c>
      <c r="BE88" s="100">
        <v>0</v>
      </c>
      <c r="BF88" s="100">
        <v>0</v>
      </c>
      <c r="BG88" s="97"/>
      <c r="BH88" s="98">
        <v>45726</v>
      </c>
      <c r="BI88" s="100">
        <v>0</v>
      </c>
      <c r="BJ88" s="97" t="s">
        <v>688</v>
      </c>
      <c r="BK88" s="97" t="s">
        <v>689</v>
      </c>
      <c r="BL88" s="97" t="s">
        <v>690</v>
      </c>
      <c r="BM88" s="97" t="s">
        <v>166</v>
      </c>
      <c r="BN88" s="97" t="s">
        <v>60</v>
      </c>
      <c r="BO88" s="97" t="s">
        <v>691</v>
      </c>
      <c r="BP88" s="97" t="s">
        <v>692</v>
      </c>
    </row>
    <row r="89" spans="1:68" x14ac:dyDescent="0.3">
      <c r="A89" s="97">
        <v>2416064</v>
      </c>
      <c r="B89" s="97"/>
      <c r="C89" s="97"/>
      <c r="D89" s="97" t="s">
        <v>165</v>
      </c>
      <c r="E89" s="97" t="s">
        <v>585</v>
      </c>
      <c r="F89" s="97" t="s">
        <v>612</v>
      </c>
      <c r="G89" s="97">
        <v>135692</v>
      </c>
      <c r="H89" s="97">
        <v>6411</v>
      </c>
      <c r="I89" s="97" t="s">
        <v>795</v>
      </c>
      <c r="J89" s="97" t="s">
        <v>256</v>
      </c>
      <c r="K89" s="97" t="s">
        <v>60</v>
      </c>
      <c r="L89" s="97" t="s">
        <v>257</v>
      </c>
      <c r="M89" s="97">
        <v>12</v>
      </c>
      <c r="N89" s="97"/>
      <c r="O89" s="97" t="s">
        <v>686</v>
      </c>
      <c r="P89" s="97"/>
      <c r="Q89" s="97"/>
      <c r="R89" s="98">
        <v>45383</v>
      </c>
      <c r="S89" s="97" t="s">
        <v>687</v>
      </c>
      <c r="T89" s="97">
        <v>2</v>
      </c>
      <c r="U89" s="97" t="s">
        <v>686</v>
      </c>
      <c r="V89" s="98">
        <v>45717</v>
      </c>
      <c r="W89" s="99">
        <v>2</v>
      </c>
      <c r="X89" s="99">
        <v>1</v>
      </c>
      <c r="Y89" s="97"/>
      <c r="Z89" s="99">
        <v>0</v>
      </c>
      <c r="AA89" s="97"/>
      <c r="AB89" s="97"/>
      <c r="AC89" s="97"/>
      <c r="AD89" s="97"/>
      <c r="AE89" s="97"/>
      <c r="AF89" s="97"/>
      <c r="AG89" s="100">
        <v>7605</v>
      </c>
      <c r="AH89" s="100">
        <v>7605</v>
      </c>
      <c r="AI89" s="100">
        <v>0</v>
      </c>
      <c r="AJ89" s="100">
        <v>281.31</v>
      </c>
      <c r="AK89" s="100">
        <v>7886.31</v>
      </c>
      <c r="AL89" s="100"/>
      <c r="AM89" s="100">
        <v>7886.31</v>
      </c>
      <c r="AN89" s="97"/>
      <c r="AO89" s="97"/>
      <c r="AP89" s="97"/>
      <c r="AQ89" s="97"/>
      <c r="AR89" s="99">
        <v>0</v>
      </c>
      <c r="AS89" s="99">
        <v>0</v>
      </c>
      <c r="AT89" s="97"/>
      <c r="AU89" s="100">
        <v>7886.31</v>
      </c>
      <c r="AV89" s="100">
        <v>7886.31</v>
      </c>
      <c r="AW89" s="98">
        <v>45737</v>
      </c>
      <c r="AX89" s="98">
        <v>45740</v>
      </c>
      <c r="AY89" s="100">
        <v>7886.31</v>
      </c>
      <c r="AZ89" s="100">
        <v>0</v>
      </c>
      <c r="BA89" s="100">
        <v>0</v>
      </c>
      <c r="BB89" s="100">
        <v>0</v>
      </c>
      <c r="BC89" s="100">
        <v>0</v>
      </c>
      <c r="BD89" s="100">
        <v>0</v>
      </c>
      <c r="BE89" s="100">
        <v>0</v>
      </c>
      <c r="BF89" s="100">
        <v>0</v>
      </c>
      <c r="BG89" s="97"/>
      <c r="BH89" s="98">
        <v>45737</v>
      </c>
      <c r="BI89" s="100">
        <v>0</v>
      </c>
      <c r="BJ89" s="97" t="s">
        <v>688</v>
      </c>
      <c r="BK89" s="97" t="s">
        <v>689</v>
      </c>
      <c r="BL89" s="97" t="s">
        <v>690</v>
      </c>
      <c r="BM89" s="97" t="s">
        <v>166</v>
      </c>
      <c r="BN89" s="97" t="s">
        <v>60</v>
      </c>
      <c r="BO89" s="97" t="s">
        <v>691</v>
      </c>
      <c r="BP89" s="97" t="s">
        <v>692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596AA-FF2B-4CDF-B437-221658291D7D}">
  <sheetPr>
    <tabColor rgb="FF002060"/>
  </sheetPr>
  <dimension ref="A1"/>
  <sheetViews>
    <sheetView showGridLines="0" workbookViewId="0"/>
  </sheetViews>
  <sheetFormatPr defaultColWidth="9.109375" defaultRowHeight="14.4" x14ac:dyDescent="0.3"/>
  <cols>
    <col min="1" max="16384" width="9.109375" style="104"/>
  </cols>
  <sheetData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34085-AD9F-4155-B678-C2C6998055B8}">
  <sheetPr filterMode="1">
    <tabColor rgb="FF002060"/>
  </sheetPr>
  <dimension ref="A1:J503"/>
  <sheetViews>
    <sheetView showGridLines="0" tabSelected="1" workbookViewId="0">
      <selection activeCell="E12" sqref="E12:E502"/>
    </sheetView>
  </sheetViews>
  <sheetFormatPr defaultRowHeight="14.4" x14ac:dyDescent="0.3"/>
  <cols>
    <col min="1" max="1" width="20.109375" bestFit="1" customWidth="1"/>
    <col min="2" max="2" width="12.88671875" bestFit="1" customWidth="1"/>
    <col min="3" max="3" width="9" bestFit="1" customWidth="1"/>
    <col min="4" max="4" width="12" bestFit="1" customWidth="1"/>
    <col min="5" max="5" width="16.33203125" bestFit="1" customWidth="1"/>
    <col min="6" max="6" width="12.88671875" bestFit="1" customWidth="1"/>
    <col min="7" max="7" width="12.5546875" bestFit="1" customWidth="1"/>
    <col min="8" max="8" width="45.109375" bestFit="1" customWidth="1"/>
    <col min="9" max="9" width="15.44140625" bestFit="1" customWidth="1"/>
    <col min="10" max="10" width="26" bestFit="1" customWidth="1"/>
  </cols>
  <sheetData>
    <row r="1" spans="1:10" x14ac:dyDescent="0.3">
      <c r="A1" s="140" t="s">
        <v>796</v>
      </c>
      <c r="B1" s="140" t="s">
        <v>797</v>
      </c>
      <c r="C1" s="140" t="s">
        <v>798</v>
      </c>
      <c r="D1" s="140" t="s">
        <v>799</v>
      </c>
      <c r="E1" s="140" t="s">
        <v>800</v>
      </c>
      <c r="F1" s="140" t="s">
        <v>801</v>
      </c>
      <c r="G1" s="140" t="s">
        <v>802</v>
      </c>
      <c r="H1" s="140" t="s">
        <v>803</v>
      </c>
      <c r="I1" s="140" t="s">
        <v>804</v>
      </c>
      <c r="J1" s="140" t="s">
        <v>805</v>
      </c>
    </row>
    <row r="2" spans="1:10" hidden="1" x14ac:dyDescent="0.3">
      <c r="A2" s="136" t="s">
        <v>166</v>
      </c>
      <c r="B2" s="136" t="s">
        <v>621</v>
      </c>
      <c r="C2" s="136" t="s">
        <v>592</v>
      </c>
      <c r="D2" s="137">
        <v>360</v>
      </c>
      <c r="E2" s="136" t="s">
        <v>806</v>
      </c>
      <c r="F2" s="137"/>
      <c r="G2" s="137"/>
      <c r="H2" s="137"/>
      <c r="I2" s="137"/>
      <c r="J2" s="136" t="s">
        <v>807</v>
      </c>
    </row>
    <row r="3" spans="1:10" hidden="1" x14ac:dyDescent="0.3">
      <c r="A3" s="136" t="s">
        <v>166</v>
      </c>
      <c r="B3" s="136" t="s">
        <v>621</v>
      </c>
      <c r="C3" s="136" t="s">
        <v>602</v>
      </c>
      <c r="D3" s="137">
        <v>360</v>
      </c>
      <c r="E3" s="136" t="s">
        <v>806</v>
      </c>
      <c r="F3" s="137"/>
      <c r="G3" s="137"/>
      <c r="H3" s="137"/>
      <c r="I3" s="137"/>
      <c r="J3" s="136" t="s">
        <v>807</v>
      </c>
    </row>
    <row r="4" spans="1:10" hidden="1" x14ac:dyDescent="0.3">
      <c r="A4" s="136" t="s">
        <v>166</v>
      </c>
      <c r="B4" s="136" t="s">
        <v>621</v>
      </c>
      <c r="C4" s="136" t="s">
        <v>622</v>
      </c>
      <c r="D4" s="137">
        <v>360</v>
      </c>
      <c r="E4" s="136" t="s">
        <v>806</v>
      </c>
      <c r="F4" s="137"/>
      <c r="G4" s="137"/>
      <c r="H4" s="137"/>
      <c r="I4" s="137"/>
      <c r="J4" s="136" t="s">
        <v>807</v>
      </c>
    </row>
    <row r="5" spans="1:10" hidden="1" x14ac:dyDescent="0.3">
      <c r="A5" s="136" t="s">
        <v>166</v>
      </c>
      <c r="B5" s="136" t="s">
        <v>621</v>
      </c>
      <c r="C5" s="136" t="s">
        <v>593</v>
      </c>
      <c r="D5" s="137">
        <v>360</v>
      </c>
      <c r="E5" s="136" t="s">
        <v>806</v>
      </c>
      <c r="F5" s="137"/>
      <c r="G5" s="137"/>
      <c r="H5" s="137"/>
      <c r="I5" s="137"/>
      <c r="J5" s="136" t="s">
        <v>807</v>
      </c>
    </row>
    <row r="6" spans="1:10" hidden="1" x14ac:dyDescent="0.3">
      <c r="A6" s="136" t="s">
        <v>166</v>
      </c>
      <c r="B6" s="136" t="s">
        <v>621</v>
      </c>
      <c r="C6" s="136" t="s">
        <v>618</v>
      </c>
      <c r="D6" s="137">
        <v>360</v>
      </c>
      <c r="E6" s="136" t="s">
        <v>806</v>
      </c>
      <c r="F6" s="137"/>
      <c r="G6" s="137"/>
      <c r="H6" s="137"/>
      <c r="I6" s="137"/>
      <c r="J6" s="136" t="s">
        <v>807</v>
      </c>
    </row>
    <row r="7" spans="1:10" hidden="1" x14ac:dyDescent="0.3">
      <c r="A7" s="136" t="s">
        <v>166</v>
      </c>
      <c r="B7" s="136" t="s">
        <v>621</v>
      </c>
      <c r="C7" s="136" t="s">
        <v>609</v>
      </c>
      <c r="D7" s="137">
        <v>360</v>
      </c>
      <c r="E7" s="136" t="s">
        <v>806</v>
      </c>
      <c r="F7" s="137"/>
      <c r="G7" s="137"/>
      <c r="H7" s="137"/>
      <c r="I7" s="137"/>
      <c r="J7" s="136" t="s">
        <v>807</v>
      </c>
    </row>
    <row r="8" spans="1:10" hidden="1" x14ac:dyDescent="0.3">
      <c r="A8" s="136" t="s">
        <v>166</v>
      </c>
      <c r="B8" s="136" t="s">
        <v>621</v>
      </c>
      <c r="C8" s="136" t="s">
        <v>617</v>
      </c>
      <c r="D8" s="137">
        <v>360</v>
      </c>
      <c r="E8" s="136" t="s">
        <v>806</v>
      </c>
      <c r="F8" s="137"/>
      <c r="G8" s="137"/>
      <c r="H8" s="137"/>
      <c r="I8" s="137"/>
      <c r="J8" s="136" t="s">
        <v>807</v>
      </c>
    </row>
    <row r="9" spans="1:10" hidden="1" x14ac:dyDescent="0.3">
      <c r="A9" s="136" t="s">
        <v>166</v>
      </c>
      <c r="B9" s="136" t="s">
        <v>621</v>
      </c>
      <c r="C9" s="136" t="s">
        <v>591</v>
      </c>
      <c r="D9" s="137">
        <v>360</v>
      </c>
      <c r="E9" s="136" t="s">
        <v>806</v>
      </c>
      <c r="F9" s="137"/>
      <c r="G9" s="137"/>
      <c r="H9" s="137"/>
      <c r="I9" s="137"/>
      <c r="J9" s="136" t="s">
        <v>807</v>
      </c>
    </row>
    <row r="10" spans="1:10" hidden="1" x14ac:dyDescent="0.3">
      <c r="A10" s="136" t="s">
        <v>166</v>
      </c>
      <c r="B10" s="136" t="s">
        <v>621</v>
      </c>
      <c r="C10" s="136" t="s">
        <v>586</v>
      </c>
      <c r="D10" s="137">
        <v>360</v>
      </c>
      <c r="E10" s="136" t="s">
        <v>806</v>
      </c>
      <c r="F10" s="137"/>
      <c r="G10" s="137"/>
      <c r="H10" s="137"/>
      <c r="I10" s="137"/>
      <c r="J10" s="136" t="s">
        <v>807</v>
      </c>
    </row>
    <row r="11" spans="1:10" hidden="1" x14ac:dyDescent="0.3">
      <c r="A11" s="136" t="s">
        <v>166</v>
      </c>
      <c r="B11" s="136" t="s">
        <v>621</v>
      </c>
      <c r="C11" s="136" t="s">
        <v>624</v>
      </c>
      <c r="D11" s="137">
        <v>360</v>
      </c>
      <c r="E11" s="136" t="s">
        <v>806</v>
      </c>
      <c r="F11" s="137"/>
      <c r="G11" s="137"/>
      <c r="H11" s="137"/>
      <c r="I11" s="137"/>
      <c r="J11" s="136" t="s">
        <v>807</v>
      </c>
    </row>
    <row r="12" spans="1:10" x14ac:dyDescent="0.3">
      <c r="A12" s="136" t="s">
        <v>166</v>
      </c>
      <c r="B12" s="136" t="s">
        <v>621</v>
      </c>
      <c r="C12" s="136" t="s">
        <v>589</v>
      </c>
      <c r="D12" s="137">
        <v>460.99</v>
      </c>
      <c r="E12" s="136" t="s">
        <v>808</v>
      </c>
      <c r="F12" s="137">
        <v>40</v>
      </c>
      <c r="G12" s="136" t="s">
        <v>809</v>
      </c>
      <c r="H12" s="136" t="s">
        <v>810</v>
      </c>
      <c r="I12" s="136" t="s">
        <v>245</v>
      </c>
      <c r="J12" s="136" t="s">
        <v>807</v>
      </c>
    </row>
    <row r="13" spans="1:10" hidden="1" x14ac:dyDescent="0.3">
      <c r="A13" s="136" t="s">
        <v>166</v>
      </c>
      <c r="B13" s="136" t="s">
        <v>621</v>
      </c>
      <c r="C13" s="136" t="s">
        <v>582</v>
      </c>
      <c r="D13" s="137">
        <v>766.7</v>
      </c>
      <c r="E13" s="136" t="s">
        <v>806</v>
      </c>
      <c r="F13" s="137"/>
      <c r="G13" s="136"/>
      <c r="H13" s="136"/>
      <c r="I13" s="136"/>
      <c r="J13" s="136" t="s">
        <v>807</v>
      </c>
    </row>
    <row r="14" spans="1:10" hidden="1" x14ac:dyDescent="0.3">
      <c r="A14" s="136" t="s">
        <v>166</v>
      </c>
      <c r="B14" s="136" t="s">
        <v>621</v>
      </c>
      <c r="C14" s="136" t="s">
        <v>588</v>
      </c>
      <c r="D14" s="137">
        <v>646.54</v>
      </c>
      <c r="E14" s="136" t="s">
        <v>806</v>
      </c>
      <c r="F14" s="137"/>
      <c r="G14" s="137"/>
      <c r="H14" s="137"/>
      <c r="I14" s="137"/>
      <c r="J14" s="136" t="s">
        <v>807</v>
      </c>
    </row>
    <row r="15" spans="1:10" hidden="1" x14ac:dyDescent="0.3">
      <c r="A15" s="136" t="s">
        <v>166</v>
      </c>
      <c r="B15" s="136" t="s">
        <v>621</v>
      </c>
      <c r="C15" s="136" t="s">
        <v>597</v>
      </c>
      <c r="D15" s="137">
        <v>386.32</v>
      </c>
      <c r="E15" s="136" t="s">
        <v>806</v>
      </c>
      <c r="F15" s="137"/>
      <c r="G15" s="137"/>
      <c r="H15" s="137"/>
      <c r="I15" s="137"/>
      <c r="J15" s="136" t="s">
        <v>807</v>
      </c>
    </row>
    <row r="16" spans="1:10" hidden="1" x14ac:dyDescent="0.3">
      <c r="A16" s="136" t="s">
        <v>166</v>
      </c>
      <c r="B16" s="136" t="s">
        <v>621</v>
      </c>
      <c r="C16" s="136" t="s">
        <v>604</v>
      </c>
      <c r="D16" s="137">
        <v>360.29</v>
      </c>
      <c r="E16" s="136" t="s">
        <v>806</v>
      </c>
      <c r="F16" s="137"/>
      <c r="G16" s="137"/>
      <c r="H16" s="137"/>
      <c r="I16" s="137"/>
      <c r="J16" s="136" t="s">
        <v>807</v>
      </c>
    </row>
    <row r="17" spans="1:10" hidden="1" x14ac:dyDescent="0.3">
      <c r="A17" s="136" t="s">
        <v>166</v>
      </c>
      <c r="B17" s="136" t="s">
        <v>621</v>
      </c>
      <c r="C17" s="136" t="s">
        <v>612</v>
      </c>
      <c r="D17" s="137">
        <v>360</v>
      </c>
      <c r="E17" s="136" t="s">
        <v>806</v>
      </c>
      <c r="F17" s="137"/>
      <c r="G17" s="137"/>
      <c r="H17" s="137"/>
      <c r="I17" s="137"/>
      <c r="J17" s="136" t="s">
        <v>807</v>
      </c>
    </row>
    <row r="18" spans="1:10" hidden="1" x14ac:dyDescent="0.3">
      <c r="A18" s="136" t="s">
        <v>166</v>
      </c>
      <c r="B18" s="136" t="s">
        <v>621</v>
      </c>
      <c r="C18" s="136" t="s">
        <v>611</v>
      </c>
      <c r="D18" s="137">
        <v>360</v>
      </c>
      <c r="E18" s="136" t="s">
        <v>806</v>
      </c>
      <c r="F18" s="137"/>
      <c r="G18" s="137"/>
      <c r="H18" s="137"/>
      <c r="I18" s="137"/>
      <c r="J18" s="136" t="s">
        <v>807</v>
      </c>
    </row>
    <row r="19" spans="1:10" hidden="1" x14ac:dyDescent="0.3">
      <c r="A19" s="136" t="s">
        <v>166</v>
      </c>
      <c r="B19" s="136" t="s">
        <v>621</v>
      </c>
      <c r="C19" s="136" t="s">
        <v>599</v>
      </c>
      <c r="D19" s="137">
        <v>360</v>
      </c>
      <c r="E19" s="136" t="s">
        <v>806</v>
      </c>
      <c r="F19" s="137"/>
      <c r="G19" s="137"/>
      <c r="H19" s="137"/>
      <c r="I19" s="137"/>
      <c r="J19" s="136" t="s">
        <v>807</v>
      </c>
    </row>
    <row r="20" spans="1:10" hidden="1" x14ac:dyDescent="0.3">
      <c r="A20" s="136" t="s">
        <v>166</v>
      </c>
      <c r="B20" s="136" t="s">
        <v>621</v>
      </c>
      <c r="C20" s="136" t="s">
        <v>619</v>
      </c>
      <c r="D20" s="137">
        <v>360</v>
      </c>
      <c r="E20" s="136" t="s">
        <v>806</v>
      </c>
      <c r="F20" s="137"/>
      <c r="G20" s="137"/>
      <c r="H20" s="137"/>
      <c r="I20" s="137"/>
      <c r="J20" s="136" t="s">
        <v>807</v>
      </c>
    </row>
    <row r="21" spans="1:10" hidden="1" x14ac:dyDescent="0.3">
      <c r="A21" s="136" t="s">
        <v>166</v>
      </c>
      <c r="B21" s="136" t="s">
        <v>811</v>
      </c>
      <c r="C21" s="136" t="s">
        <v>592</v>
      </c>
      <c r="D21" s="137">
        <v>360</v>
      </c>
      <c r="E21" s="136" t="s">
        <v>806</v>
      </c>
      <c r="F21" s="137"/>
      <c r="G21" s="137"/>
      <c r="H21" s="137"/>
      <c r="I21" s="137"/>
      <c r="J21" s="136" t="s">
        <v>807</v>
      </c>
    </row>
    <row r="22" spans="1:10" hidden="1" x14ac:dyDescent="0.3">
      <c r="A22" s="136" t="s">
        <v>166</v>
      </c>
      <c r="B22" s="136" t="s">
        <v>811</v>
      </c>
      <c r="C22" s="136" t="s">
        <v>602</v>
      </c>
      <c r="D22" s="137">
        <v>360</v>
      </c>
      <c r="E22" s="136" t="s">
        <v>806</v>
      </c>
      <c r="F22" s="137"/>
      <c r="G22" s="137"/>
      <c r="H22" s="137"/>
      <c r="I22" s="137"/>
      <c r="J22" s="136" t="s">
        <v>807</v>
      </c>
    </row>
    <row r="23" spans="1:10" hidden="1" x14ac:dyDescent="0.3">
      <c r="A23" s="136" t="s">
        <v>166</v>
      </c>
      <c r="B23" s="136" t="s">
        <v>811</v>
      </c>
      <c r="C23" s="136" t="s">
        <v>622</v>
      </c>
      <c r="D23" s="137">
        <v>360</v>
      </c>
      <c r="E23" s="136" t="s">
        <v>806</v>
      </c>
      <c r="F23" s="137"/>
      <c r="G23" s="137"/>
      <c r="H23" s="137"/>
      <c r="I23" s="137"/>
      <c r="J23" s="136" t="s">
        <v>807</v>
      </c>
    </row>
    <row r="24" spans="1:10" hidden="1" x14ac:dyDescent="0.3">
      <c r="A24" s="136" t="s">
        <v>166</v>
      </c>
      <c r="B24" s="136" t="s">
        <v>811</v>
      </c>
      <c r="C24" s="136" t="s">
        <v>593</v>
      </c>
      <c r="D24" s="137">
        <v>360</v>
      </c>
      <c r="E24" s="136" t="s">
        <v>806</v>
      </c>
      <c r="F24" s="137"/>
      <c r="G24" s="137"/>
      <c r="H24" s="137"/>
      <c r="I24" s="137"/>
      <c r="J24" s="136" t="s">
        <v>807</v>
      </c>
    </row>
    <row r="25" spans="1:10" hidden="1" x14ac:dyDescent="0.3">
      <c r="A25" s="136" t="s">
        <v>166</v>
      </c>
      <c r="B25" s="136" t="s">
        <v>811</v>
      </c>
      <c r="C25" s="136" t="s">
        <v>618</v>
      </c>
      <c r="D25" s="137">
        <v>360</v>
      </c>
      <c r="E25" s="136" t="s">
        <v>806</v>
      </c>
      <c r="F25" s="137"/>
      <c r="G25" s="137"/>
      <c r="H25" s="137"/>
      <c r="I25" s="137"/>
      <c r="J25" s="136" t="s">
        <v>807</v>
      </c>
    </row>
    <row r="26" spans="1:10" hidden="1" x14ac:dyDescent="0.3">
      <c r="A26" s="136" t="s">
        <v>166</v>
      </c>
      <c r="B26" s="136" t="s">
        <v>811</v>
      </c>
      <c r="C26" s="136" t="s">
        <v>609</v>
      </c>
      <c r="D26" s="137">
        <v>360</v>
      </c>
      <c r="E26" s="136" t="s">
        <v>806</v>
      </c>
      <c r="F26" s="137"/>
      <c r="G26" s="137"/>
      <c r="H26" s="137"/>
      <c r="I26" s="137"/>
      <c r="J26" s="136" t="s">
        <v>807</v>
      </c>
    </row>
    <row r="27" spans="1:10" hidden="1" x14ac:dyDescent="0.3">
      <c r="A27" s="136" t="s">
        <v>166</v>
      </c>
      <c r="B27" s="136" t="s">
        <v>811</v>
      </c>
      <c r="C27" s="136" t="s">
        <v>617</v>
      </c>
      <c r="D27" s="137">
        <v>360</v>
      </c>
      <c r="E27" s="136" t="s">
        <v>806</v>
      </c>
      <c r="F27" s="137"/>
      <c r="G27" s="137"/>
      <c r="H27" s="137"/>
      <c r="I27" s="137"/>
      <c r="J27" s="136" t="s">
        <v>807</v>
      </c>
    </row>
    <row r="28" spans="1:10" hidden="1" x14ac:dyDescent="0.3">
      <c r="A28" s="136" t="s">
        <v>166</v>
      </c>
      <c r="B28" s="136" t="s">
        <v>811</v>
      </c>
      <c r="C28" s="136" t="s">
        <v>591</v>
      </c>
      <c r="D28" s="137">
        <v>360</v>
      </c>
      <c r="E28" s="136" t="s">
        <v>806</v>
      </c>
      <c r="F28" s="137"/>
      <c r="G28" s="137"/>
      <c r="H28" s="137"/>
      <c r="I28" s="137"/>
      <c r="J28" s="136" t="s">
        <v>807</v>
      </c>
    </row>
    <row r="29" spans="1:10" hidden="1" x14ac:dyDescent="0.3">
      <c r="A29" s="136" t="s">
        <v>166</v>
      </c>
      <c r="B29" s="136" t="s">
        <v>811</v>
      </c>
      <c r="C29" s="136" t="s">
        <v>586</v>
      </c>
      <c r="D29" s="137">
        <v>360</v>
      </c>
      <c r="E29" s="136" t="s">
        <v>806</v>
      </c>
      <c r="F29" s="137"/>
      <c r="G29" s="137"/>
      <c r="H29" s="137"/>
      <c r="I29" s="137"/>
      <c r="J29" s="136" t="s">
        <v>807</v>
      </c>
    </row>
    <row r="30" spans="1:10" hidden="1" x14ac:dyDescent="0.3">
      <c r="A30" s="136" t="s">
        <v>166</v>
      </c>
      <c r="B30" s="136" t="s">
        <v>811</v>
      </c>
      <c r="C30" s="136" t="s">
        <v>624</v>
      </c>
      <c r="D30" s="137">
        <v>360</v>
      </c>
      <c r="E30" s="136" t="s">
        <v>806</v>
      </c>
      <c r="F30" s="137"/>
      <c r="G30" s="137"/>
      <c r="H30" s="137"/>
      <c r="I30" s="137"/>
      <c r="J30" s="136" t="s">
        <v>807</v>
      </c>
    </row>
    <row r="31" spans="1:10" hidden="1" x14ac:dyDescent="0.3">
      <c r="A31" s="136" t="s">
        <v>166</v>
      </c>
      <c r="B31" s="136" t="s">
        <v>811</v>
      </c>
      <c r="C31" s="136" t="s">
        <v>589</v>
      </c>
      <c r="D31" s="137">
        <v>360</v>
      </c>
      <c r="E31" s="136" t="s">
        <v>806</v>
      </c>
      <c r="F31" s="137"/>
      <c r="G31" s="137"/>
      <c r="H31" s="137"/>
      <c r="I31" s="137"/>
      <c r="J31" s="136" t="s">
        <v>807</v>
      </c>
    </row>
    <row r="32" spans="1:10" hidden="1" x14ac:dyDescent="0.3">
      <c r="A32" s="136" t="s">
        <v>166</v>
      </c>
      <c r="B32" s="136" t="s">
        <v>811</v>
      </c>
      <c r="C32" s="136" t="s">
        <v>582</v>
      </c>
      <c r="D32" s="137">
        <v>360</v>
      </c>
      <c r="E32" s="136" t="s">
        <v>806</v>
      </c>
      <c r="F32" s="137"/>
      <c r="G32" s="137"/>
      <c r="H32" s="137"/>
      <c r="I32" s="137"/>
      <c r="J32" s="136" t="s">
        <v>807</v>
      </c>
    </row>
    <row r="33" spans="1:10" hidden="1" x14ac:dyDescent="0.3">
      <c r="A33" s="136" t="s">
        <v>166</v>
      </c>
      <c r="B33" s="136" t="s">
        <v>811</v>
      </c>
      <c r="C33" s="136" t="s">
        <v>588</v>
      </c>
      <c r="D33" s="137">
        <v>360</v>
      </c>
      <c r="E33" s="136" t="s">
        <v>806</v>
      </c>
      <c r="F33" s="137"/>
      <c r="G33" s="137"/>
      <c r="H33" s="137"/>
      <c r="I33" s="137"/>
      <c r="J33" s="136" t="s">
        <v>807</v>
      </c>
    </row>
    <row r="34" spans="1:10" hidden="1" x14ac:dyDescent="0.3">
      <c r="A34" s="136" t="s">
        <v>166</v>
      </c>
      <c r="B34" s="136" t="s">
        <v>811</v>
      </c>
      <c r="C34" s="136" t="s">
        <v>597</v>
      </c>
      <c r="D34" s="137">
        <v>360</v>
      </c>
      <c r="E34" s="136" t="s">
        <v>806</v>
      </c>
      <c r="F34" s="137"/>
      <c r="G34" s="137"/>
      <c r="H34" s="137"/>
      <c r="I34" s="137"/>
      <c r="J34" s="136" t="s">
        <v>807</v>
      </c>
    </row>
    <row r="35" spans="1:10" hidden="1" x14ac:dyDescent="0.3">
      <c r="A35" s="136" t="s">
        <v>166</v>
      </c>
      <c r="B35" s="136" t="s">
        <v>811</v>
      </c>
      <c r="C35" s="136" t="s">
        <v>604</v>
      </c>
      <c r="D35" s="137">
        <v>360</v>
      </c>
      <c r="E35" s="136" t="s">
        <v>806</v>
      </c>
      <c r="F35" s="137"/>
      <c r="G35" s="137"/>
      <c r="H35" s="137"/>
      <c r="I35" s="137"/>
      <c r="J35" s="136" t="s">
        <v>807</v>
      </c>
    </row>
    <row r="36" spans="1:10" hidden="1" x14ac:dyDescent="0.3">
      <c r="A36" s="136" t="s">
        <v>166</v>
      </c>
      <c r="B36" s="136" t="s">
        <v>811</v>
      </c>
      <c r="C36" s="136" t="s">
        <v>612</v>
      </c>
      <c r="D36" s="137">
        <v>360</v>
      </c>
      <c r="E36" s="136" t="s">
        <v>806</v>
      </c>
      <c r="F36" s="137"/>
      <c r="G36" s="137"/>
      <c r="H36" s="137"/>
      <c r="I36" s="137"/>
      <c r="J36" s="136" t="s">
        <v>807</v>
      </c>
    </row>
    <row r="37" spans="1:10" hidden="1" x14ac:dyDescent="0.3">
      <c r="A37" s="136" t="s">
        <v>166</v>
      </c>
      <c r="B37" s="136" t="s">
        <v>811</v>
      </c>
      <c r="C37" s="136" t="s">
        <v>611</v>
      </c>
      <c r="D37" s="137">
        <v>360</v>
      </c>
      <c r="E37" s="136" t="s">
        <v>806</v>
      </c>
      <c r="F37" s="137"/>
      <c r="G37" s="137"/>
      <c r="H37" s="137"/>
      <c r="I37" s="137"/>
      <c r="J37" s="136" t="s">
        <v>807</v>
      </c>
    </row>
    <row r="38" spans="1:10" hidden="1" x14ac:dyDescent="0.3">
      <c r="A38" s="136" t="s">
        <v>166</v>
      </c>
      <c r="B38" s="136" t="s">
        <v>811</v>
      </c>
      <c r="C38" s="136" t="s">
        <v>599</v>
      </c>
      <c r="D38" s="137">
        <v>360</v>
      </c>
      <c r="E38" s="136" t="s">
        <v>806</v>
      </c>
      <c r="F38" s="137"/>
      <c r="G38" s="137"/>
      <c r="H38" s="137"/>
      <c r="I38" s="137"/>
      <c r="J38" s="136" t="s">
        <v>807</v>
      </c>
    </row>
    <row r="39" spans="1:10" hidden="1" x14ac:dyDescent="0.3">
      <c r="A39" s="136" t="s">
        <v>166</v>
      </c>
      <c r="B39" s="136" t="s">
        <v>811</v>
      </c>
      <c r="C39" s="136" t="s">
        <v>619</v>
      </c>
      <c r="D39" s="137">
        <v>360</v>
      </c>
      <c r="E39" s="136" t="s">
        <v>806</v>
      </c>
      <c r="F39" s="137"/>
      <c r="G39" s="137"/>
      <c r="H39" s="137"/>
      <c r="I39" s="137"/>
      <c r="J39" s="136" t="s">
        <v>807</v>
      </c>
    </row>
    <row r="40" spans="1:10" hidden="1" x14ac:dyDescent="0.3">
      <c r="A40" s="136" t="s">
        <v>166</v>
      </c>
      <c r="B40" s="136" t="s">
        <v>811</v>
      </c>
      <c r="C40" s="136" t="s">
        <v>613</v>
      </c>
      <c r="D40" s="137">
        <v>360</v>
      </c>
      <c r="E40" s="136" t="s">
        <v>806</v>
      </c>
      <c r="F40" s="137"/>
      <c r="G40" s="137"/>
      <c r="H40" s="137"/>
      <c r="I40" s="137"/>
      <c r="J40" s="136" t="s">
        <v>807</v>
      </c>
    </row>
    <row r="41" spans="1:10" hidden="1" x14ac:dyDescent="0.3">
      <c r="A41" s="136" t="s">
        <v>166</v>
      </c>
      <c r="B41" s="136" t="s">
        <v>628</v>
      </c>
      <c r="C41" s="136" t="s">
        <v>592</v>
      </c>
      <c r="D41" s="137">
        <v>360</v>
      </c>
      <c r="E41" s="136" t="s">
        <v>806</v>
      </c>
      <c r="F41" s="137"/>
      <c r="G41" s="137"/>
      <c r="H41" s="137"/>
      <c r="I41" s="137"/>
      <c r="J41" s="136" t="s">
        <v>807</v>
      </c>
    </row>
    <row r="42" spans="1:10" hidden="1" x14ac:dyDescent="0.3">
      <c r="A42" s="136" t="s">
        <v>166</v>
      </c>
      <c r="B42" s="136" t="s">
        <v>628</v>
      </c>
      <c r="C42" s="136" t="s">
        <v>602</v>
      </c>
      <c r="D42" s="137">
        <v>360</v>
      </c>
      <c r="E42" s="136" t="s">
        <v>806</v>
      </c>
      <c r="F42" s="137"/>
      <c r="G42" s="137"/>
      <c r="H42" s="137"/>
      <c r="I42" s="137"/>
      <c r="J42" s="136" t="s">
        <v>807</v>
      </c>
    </row>
    <row r="43" spans="1:10" hidden="1" x14ac:dyDescent="0.3">
      <c r="A43" s="136" t="s">
        <v>166</v>
      </c>
      <c r="B43" s="136" t="s">
        <v>628</v>
      </c>
      <c r="C43" s="136" t="s">
        <v>622</v>
      </c>
      <c r="D43" s="137">
        <v>360</v>
      </c>
      <c r="E43" s="136" t="s">
        <v>806</v>
      </c>
      <c r="F43" s="137"/>
      <c r="G43" s="137"/>
      <c r="H43" s="137"/>
      <c r="I43" s="137"/>
      <c r="J43" s="136" t="s">
        <v>807</v>
      </c>
    </row>
    <row r="44" spans="1:10" hidden="1" x14ac:dyDescent="0.3">
      <c r="A44" s="136" t="s">
        <v>166</v>
      </c>
      <c r="B44" s="136" t="s">
        <v>628</v>
      </c>
      <c r="C44" s="136" t="s">
        <v>593</v>
      </c>
      <c r="D44" s="137">
        <v>360</v>
      </c>
      <c r="E44" s="136" t="s">
        <v>806</v>
      </c>
      <c r="F44" s="137"/>
      <c r="G44" s="137"/>
      <c r="H44" s="137"/>
      <c r="I44" s="137"/>
      <c r="J44" s="136" t="s">
        <v>807</v>
      </c>
    </row>
    <row r="45" spans="1:10" hidden="1" x14ac:dyDescent="0.3">
      <c r="A45" s="136" t="s">
        <v>166</v>
      </c>
      <c r="B45" s="136" t="s">
        <v>628</v>
      </c>
      <c r="C45" s="136" t="s">
        <v>618</v>
      </c>
      <c r="D45" s="137">
        <v>360</v>
      </c>
      <c r="E45" s="136" t="s">
        <v>806</v>
      </c>
      <c r="F45" s="137"/>
      <c r="G45" s="137"/>
      <c r="H45" s="137"/>
      <c r="I45" s="137"/>
      <c r="J45" s="136" t="s">
        <v>807</v>
      </c>
    </row>
    <row r="46" spans="1:10" hidden="1" x14ac:dyDescent="0.3">
      <c r="A46" s="136" t="s">
        <v>166</v>
      </c>
      <c r="B46" s="136" t="s">
        <v>628</v>
      </c>
      <c r="C46" s="136" t="s">
        <v>609</v>
      </c>
      <c r="D46" s="137">
        <v>360</v>
      </c>
      <c r="E46" s="136" t="s">
        <v>806</v>
      </c>
      <c r="F46" s="137"/>
      <c r="G46" s="137"/>
      <c r="H46" s="137"/>
      <c r="I46" s="137"/>
      <c r="J46" s="136" t="s">
        <v>807</v>
      </c>
    </row>
    <row r="47" spans="1:10" hidden="1" x14ac:dyDescent="0.3">
      <c r="A47" s="136" t="s">
        <v>166</v>
      </c>
      <c r="B47" s="136" t="s">
        <v>628</v>
      </c>
      <c r="C47" s="136" t="s">
        <v>617</v>
      </c>
      <c r="D47" s="137">
        <v>360</v>
      </c>
      <c r="E47" s="136" t="s">
        <v>806</v>
      </c>
      <c r="F47" s="137"/>
      <c r="G47" s="137"/>
      <c r="H47" s="137"/>
      <c r="I47" s="137"/>
      <c r="J47" s="136" t="s">
        <v>807</v>
      </c>
    </row>
    <row r="48" spans="1:10" hidden="1" x14ac:dyDescent="0.3">
      <c r="A48" s="136" t="s">
        <v>166</v>
      </c>
      <c r="B48" s="136" t="s">
        <v>628</v>
      </c>
      <c r="C48" s="136" t="s">
        <v>591</v>
      </c>
      <c r="D48" s="137">
        <v>360</v>
      </c>
      <c r="E48" s="136" t="s">
        <v>806</v>
      </c>
      <c r="F48" s="137"/>
      <c r="G48" s="137"/>
      <c r="H48" s="137"/>
      <c r="I48" s="137"/>
      <c r="J48" s="136" t="s">
        <v>807</v>
      </c>
    </row>
    <row r="49" spans="1:10" hidden="1" x14ac:dyDescent="0.3">
      <c r="A49" s="136" t="s">
        <v>166</v>
      </c>
      <c r="B49" s="136" t="s">
        <v>628</v>
      </c>
      <c r="C49" s="136" t="s">
        <v>586</v>
      </c>
      <c r="D49" s="137">
        <v>360</v>
      </c>
      <c r="E49" s="136" t="s">
        <v>806</v>
      </c>
      <c r="F49" s="137"/>
      <c r="G49" s="137"/>
      <c r="H49" s="137"/>
      <c r="I49" s="137"/>
      <c r="J49" s="136" t="s">
        <v>807</v>
      </c>
    </row>
    <row r="50" spans="1:10" hidden="1" x14ac:dyDescent="0.3">
      <c r="A50" s="136" t="s">
        <v>166</v>
      </c>
      <c r="B50" s="136" t="s">
        <v>628</v>
      </c>
      <c r="C50" s="136" t="s">
        <v>624</v>
      </c>
      <c r="D50" s="137">
        <v>360</v>
      </c>
      <c r="E50" s="136" t="s">
        <v>806</v>
      </c>
      <c r="F50" s="137"/>
      <c r="G50" s="137"/>
      <c r="H50" s="137"/>
      <c r="I50" s="137"/>
      <c r="J50" s="136" t="s">
        <v>807</v>
      </c>
    </row>
    <row r="51" spans="1:10" hidden="1" x14ac:dyDescent="0.3">
      <c r="A51" s="136" t="s">
        <v>166</v>
      </c>
      <c r="B51" s="136" t="s">
        <v>628</v>
      </c>
      <c r="C51" s="136" t="s">
        <v>589</v>
      </c>
      <c r="D51" s="137">
        <v>360</v>
      </c>
      <c r="E51" s="136" t="s">
        <v>806</v>
      </c>
      <c r="F51" s="137"/>
      <c r="G51" s="137"/>
      <c r="H51" s="137"/>
      <c r="I51" s="137"/>
      <c r="J51" s="136" t="s">
        <v>807</v>
      </c>
    </row>
    <row r="52" spans="1:10" hidden="1" x14ac:dyDescent="0.3">
      <c r="A52" s="136" t="s">
        <v>166</v>
      </c>
      <c r="B52" s="136" t="s">
        <v>628</v>
      </c>
      <c r="C52" s="136" t="s">
        <v>582</v>
      </c>
      <c r="D52" s="137">
        <v>360</v>
      </c>
      <c r="E52" s="136" t="s">
        <v>806</v>
      </c>
      <c r="F52" s="137"/>
      <c r="G52" s="137"/>
      <c r="H52" s="137"/>
      <c r="I52" s="137"/>
      <c r="J52" s="136" t="s">
        <v>807</v>
      </c>
    </row>
    <row r="53" spans="1:10" hidden="1" x14ac:dyDescent="0.3">
      <c r="A53" s="136" t="s">
        <v>166</v>
      </c>
      <c r="B53" s="136" t="s">
        <v>628</v>
      </c>
      <c r="C53" s="136" t="s">
        <v>588</v>
      </c>
      <c r="D53" s="137">
        <v>360</v>
      </c>
      <c r="E53" s="136" t="s">
        <v>806</v>
      </c>
      <c r="F53" s="137"/>
      <c r="G53" s="137"/>
      <c r="H53" s="137"/>
      <c r="I53" s="137"/>
      <c r="J53" s="136" t="s">
        <v>807</v>
      </c>
    </row>
    <row r="54" spans="1:10" x14ac:dyDescent="0.3">
      <c r="A54" s="136" t="s">
        <v>166</v>
      </c>
      <c r="B54" s="136" t="s">
        <v>628</v>
      </c>
      <c r="C54" s="136" t="s">
        <v>597</v>
      </c>
      <c r="D54" s="137">
        <v>360</v>
      </c>
      <c r="E54" s="136" t="s">
        <v>808</v>
      </c>
      <c r="F54" s="137">
        <v>40</v>
      </c>
      <c r="G54" s="136" t="s">
        <v>809</v>
      </c>
      <c r="H54" s="136" t="s">
        <v>812</v>
      </c>
      <c r="I54" s="136" t="s">
        <v>310</v>
      </c>
      <c r="J54" s="136" t="s">
        <v>807</v>
      </c>
    </row>
    <row r="55" spans="1:10" x14ac:dyDescent="0.3">
      <c r="A55" s="136" t="s">
        <v>166</v>
      </c>
      <c r="B55" s="136" t="s">
        <v>628</v>
      </c>
      <c r="C55" s="136" t="s">
        <v>604</v>
      </c>
      <c r="D55" s="137">
        <v>360</v>
      </c>
      <c r="E55" s="136" t="s">
        <v>808</v>
      </c>
      <c r="F55" s="137">
        <v>40</v>
      </c>
      <c r="G55" s="136" t="s">
        <v>809</v>
      </c>
      <c r="H55" s="136" t="s">
        <v>812</v>
      </c>
      <c r="I55" s="136" t="s">
        <v>310</v>
      </c>
      <c r="J55" s="136" t="s">
        <v>807</v>
      </c>
    </row>
    <row r="56" spans="1:10" x14ac:dyDescent="0.3">
      <c r="A56" s="138" t="s">
        <v>166</v>
      </c>
      <c r="B56" s="138" t="s">
        <v>628</v>
      </c>
      <c r="C56" s="138" t="s">
        <v>612</v>
      </c>
      <c r="D56" s="139">
        <v>360</v>
      </c>
      <c r="E56" s="138" t="s">
        <v>808</v>
      </c>
      <c r="F56" s="139">
        <v>10</v>
      </c>
      <c r="G56" s="138" t="s">
        <v>813</v>
      </c>
      <c r="H56" s="138" t="s">
        <v>814</v>
      </c>
      <c r="I56" s="138" t="s">
        <v>321</v>
      </c>
      <c r="J56" s="138" t="s">
        <v>807</v>
      </c>
    </row>
    <row r="57" spans="1:10" hidden="1" x14ac:dyDescent="0.3">
      <c r="A57" s="136" t="s">
        <v>166</v>
      </c>
      <c r="B57" s="136" t="s">
        <v>628</v>
      </c>
      <c r="C57" s="136" t="s">
        <v>611</v>
      </c>
      <c r="D57" s="137">
        <v>360</v>
      </c>
      <c r="E57" s="136" t="s">
        <v>806</v>
      </c>
      <c r="F57" s="137"/>
      <c r="G57" s="137"/>
      <c r="H57" s="137"/>
      <c r="I57" s="137"/>
      <c r="J57" s="136" t="s">
        <v>807</v>
      </c>
    </row>
    <row r="58" spans="1:10" hidden="1" x14ac:dyDescent="0.3">
      <c r="A58" s="136" t="s">
        <v>166</v>
      </c>
      <c r="B58" s="136" t="s">
        <v>628</v>
      </c>
      <c r="C58" s="136" t="s">
        <v>599</v>
      </c>
      <c r="D58" s="137">
        <v>360</v>
      </c>
      <c r="E58" s="136" t="s">
        <v>806</v>
      </c>
      <c r="F58" s="137"/>
      <c r="G58" s="137"/>
      <c r="H58" s="137"/>
      <c r="I58" s="137"/>
      <c r="J58" s="136" t="s">
        <v>807</v>
      </c>
    </row>
    <row r="59" spans="1:10" hidden="1" x14ac:dyDescent="0.3">
      <c r="A59" s="136" t="s">
        <v>166</v>
      </c>
      <c r="B59" s="136" t="s">
        <v>628</v>
      </c>
      <c r="C59" s="136" t="s">
        <v>619</v>
      </c>
      <c r="D59" s="137">
        <v>372.29</v>
      </c>
      <c r="E59" s="136" t="s">
        <v>806</v>
      </c>
      <c r="F59" s="137"/>
      <c r="G59" s="137"/>
      <c r="H59" s="137"/>
      <c r="I59" s="137"/>
      <c r="J59" s="136" t="s">
        <v>807</v>
      </c>
    </row>
    <row r="60" spans="1:10" hidden="1" x14ac:dyDescent="0.3">
      <c r="A60" s="136" t="s">
        <v>166</v>
      </c>
      <c r="B60" s="136" t="s">
        <v>628</v>
      </c>
      <c r="C60" s="136" t="s">
        <v>613</v>
      </c>
      <c r="D60" s="137">
        <v>369.3</v>
      </c>
      <c r="E60" s="136" t="s">
        <v>806</v>
      </c>
      <c r="F60" s="137"/>
      <c r="G60" s="137"/>
      <c r="H60" s="137"/>
      <c r="I60" s="137"/>
      <c r="J60" s="136" t="s">
        <v>807</v>
      </c>
    </row>
    <row r="61" spans="1:10" hidden="1" x14ac:dyDescent="0.3">
      <c r="A61" s="136" t="s">
        <v>166</v>
      </c>
      <c r="B61" s="136" t="s">
        <v>614</v>
      </c>
      <c r="C61" s="136" t="s">
        <v>592</v>
      </c>
      <c r="D61" s="137">
        <v>394.02</v>
      </c>
      <c r="E61" s="136" t="s">
        <v>806</v>
      </c>
      <c r="F61" s="137"/>
      <c r="G61" s="137"/>
      <c r="H61" s="137"/>
      <c r="I61" s="137"/>
      <c r="J61" s="136" t="s">
        <v>807</v>
      </c>
    </row>
    <row r="62" spans="1:10" hidden="1" x14ac:dyDescent="0.3">
      <c r="A62" s="136" t="s">
        <v>166</v>
      </c>
      <c r="B62" s="136" t="s">
        <v>614</v>
      </c>
      <c r="C62" s="136" t="s">
        <v>602</v>
      </c>
      <c r="D62" s="137">
        <v>400.07</v>
      </c>
      <c r="E62" s="136" t="s">
        <v>806</v>
      </c>
      <c r="F62" s="137"/>
      <c r="G62" s="137"/>
      <c r="H62" s="137"/>
      <c r="I62" s="137"/>
      <c r="J62" s="136" t="s">
        <v>807</v>
      </c>
    </row>
    <row r="63" spans="1:10" hidden="1" x14ac:dyDescent="0.3">
      <c r="A63" s="136" t="s">
        <v>166</v>
      </c>
      <c r="B63" s="136" t="s">
        <v>614</v>
      </c>
      <c r="C63" s="136" t="s">
        <v>622</v>
      </c>
      <c r="D63" s="137">
        <v>362.02</v>
      </c>
      <c r="E63" s="136" t="s">
        <v>806</v>
      </c>
      <c r="F63" s="137"/>
      <c r="G63" s="137"/>
      <c r="H63" s="137"/>
      <c r="I63" s="137"/>
      <c r="J63" s="136" t="s">
        <v>807</v>
      </c>
    </row>
    <row r="64" spans="1:10" hidden="1" x14ac:dyDescent="0.3">
      <c r="A64" s="136" t="s">
        <v>166</v>
      </c>
      <c r="B64" s="136" t="s">
        <v>614</v>
      </c>
      <c r="C64" s="136" t="s">
        <v>593</v>
      </c>
      <c r="D64" s="137">
        <v>360</v>
      </c>
      <c r="E64" s="136" t="s">
        <v>806</v>
      </c>
      <c r="F64" s="137"/>
      <c r="G64" s="137"/>
      <c r="H64" s="137"/>
      <c r="I64" s="137"/>
      <c r="J64" s="136" t="s">
        <v>807</v>
      </c>
    </row>
    <row r="65" spans="1:10" hidden="1" x14ac:dyDescent="0.3">
      <c r="A65" s="136" t="s">
        <v>166</v>
      </c>
      <c r="B65" s="136" t="s">
        <v>614</v>
      </c>
      <c r="C65" s="136" t="s">
        <v>618</v>
      </c>
      <c r="D65" s="137">
        <v>360</v>
      </c>
      <c r="E65" s="136" t="s">
        <v>806</v>
      </c>
      <c r="F65" s="137"/>
      <c r="G65" s="137"/>
      <c r="H65" s="137"/>
      <c r="I65" s="137"/>
      <c r="J65" s="136" t="s">
        <v>807</v>
      </c>
    </row>
    <row r="66" spans="1:10" hidden="1" x14ac:dyDescent="0.3">
      <c r="A66" s="136" t="s">
        <v>166</v>
      </c>
      <c r="B66" s="136" t="s">
        <v>614</v>
      </c>
      <c r="C66" s="136" t="s">
        <v>609</v>
      </c>
      <c r="D66" s="137">
        <v>360</v>
      </c>
      <c r="E66" s="136" t="s">
        <v>806</v>
      </c>
      <c r="F66" s="137"/>
      <c r="G66" s="137"/>
      <c r="H66" s="137"/>
      <c r="I66" s="137"/>
      <c r="J66" s="136" t="s">
        <v>807</v>
      </c>
    </row>
    <row r="67" spans="1:10" hidden="1" x14ac:dyDescent="0.3">
      <c r="A67" s="136" t="s">
        <v>166</v>
      </c>
      <c r="B67" s="136" t="s">
        <v>614</v>
      </c>
      <c r="C67" s="136" t="s">
        <v>617</v>
      </c>
      <c r="D67" s="137">
        <v>360</v>
      </c>
      <c r="E67" s="136" t="s">
        <v>806</v>
      </c>
      <c r="F67" s="137"/>
      <c r="G67" s="137"/>
      <c r="H67" s="137"/>
      <c r="I67" s="137"/>
      <c r="J67" s="136" t="s">
        <v>807</v>
      </c>
    </row>
    <row r="68" spans="1:10" hidden="1" x14ac:dyDescent="0.3">
      <c r="A68" s="136" t="s">
        <v>166</v>
      </c>
      <c r="B68" s="136" t="s">
        <v>614</v>
      </c>
      <c r="C68" s="136" t="s">
        <v>591</v>
      </c>
      <c r="D68" s="137">
        <v>360</v>
      </c>
      <c r="E68" s="136" t="s">
        <v>806</v>
      </c>
      <c r="F68" s="137"/>
      <c r="G68" s="137"/>
      <c r="H68" s="137"/>
      <c r="I68" s="137"/>
      <c r="J68" s="136" t="s">
        <v>807</v>
      </c>
    </row>
    <row r="69" spans="1:10" hidden="1" x14ac:dyDescent="0.3">
      <c r="A69" s="136" t="s">
        <v>166</v>
      </c>
      <c r="B69" s="136" t="s">
        <v>614</v>
      </c>
      <c r="C69" s="136" t="s">
        <v>586</v>
      </c>
      <c r="D69" s="137">
        <v>360</v>
      </c>
      <c r="E69" s="136" t="s">
        <v>806</v>
      </c>
      <c r="F69" s="137"/>
      <c r="G69" s="137"/>
      <c r="H69" s="137"/>
      <c r="I69" s="137"/>
      <c r="J69" s="136" t="s">
        <v>807</v>
      </c>
    </row>
    <row r="70" spans="1:10" hidden="1" x14ac:dyDescent="0.3">
      <c r="A70" s="136" t="s">
        <v>166</v>
      </c>
      <c r="B70" s="136" t="s">
        <v>614</v>
      </c>
      <c r="C70" s="136" t="s">
        <v>624</v>
      </c>
      <c r="D70" s="137">
        <v>360</v>
      </c>
      <c r="E70" s="136" t="s">
        <v>806</v>
      </c>
      <c r="F70" s="137"/>
      <c r="G70" s="137"/>
      <c r="H70" s="137"/>
      <c r="I70" s="137"/>
      <c r="J70" s="136" t="s">
        <v>807</v>
      </c>
    </row>
    <row r="71" spans="1:10" hidden="1" x14ac:dyDescent="0.3">
      <c r="A71" s="136" t="s">
        <v>166</v>
      </c>
      <c r="B71" s="136" t="s">
        <v>614</v>
      </c>
      <c r="C71" s="136" t="s">
        <v>589</v>
      </c>
      <c r="D71" s="137">
        <v>360</v>
      </c>
      <c r="E71" s="136" t="s">
        <v>806</v>
      </c>
      <c r="F71" s="137"/>
      <c r="G71" s="137"/>
      <c r="H71" s="137"/>
      <c r="I71" s="137"/>
      <c r="J71" s="136" t="s">
        <v>807</v>
      </c>
    </row>
    <row r="72" spans="1:10" hidden="1" x14ac:dyDescent="0.3">
      <c r="A72" s="136" t="s">
        <v>166</v>
      </c>
      <c r="B72" s="136" t="s">
        <v>614</v>
      </c>
      <c r="C72" s="136" t="s">
        <v>582</v>
      </c>
      <c r="D72" s="137">
        <v>360</v>
      </c>
      <c r="E72" s="136" t="s">
        <v>806</v>
      </c>
      <c r="F72" s="137"/>
      <c r="G72" s="137"/>
      <c r="H72" s="137"/>
      <c r="I72" s="137"/>
      <c r="J72" s="136" t="s">
        <v>807</v>
      </c>
    </row>
    <row r="73" spans="1:10" hidden="1" x14ac:dyDescent="0.3">
      <c r="A73" s="136" t="s">
        <v>166</v>
      </c>
      <c r="B73" s="136" t="s">
        <v>614</v>
      </c>
      <c r="C73" s="136" t="s">
        <v>588</v>
      </c>
      <c r="D73" s="137">
        <v>360</v>
      </c>
      <c r="E73" s="136" t="s">
        <v>806</v>
      </c>
      <c r="F73" s="137"/>
      <c r="G73" s="137"/>
      <c r="H73" s="137"/>
      <c r="I73" s="137"/>
      <c r="J73" s="136" t="s">
        <v>807</v>
      </c>
    </row>
    <row r="74" spans="1:10" hidden="1" x14ac:dyDescent="0.3">
      <c r="A74" s="136" t="s">
        <v>166</v>
      </c>
      <c r="B74" s="136" t="s">
        <v>614</v>
      </c>
      <c r="C74" s="136" t="s">
        <v>597</v>
      </c>
      <c r="D74" s="137">
        <v>360</v>
      </c>
      <c r="E74" s="136" t="s">
        <v>806</v>
      </c>
      <c r="F74" s="137"/>
      <c r="G74" s="137"/>
      <c r="H74" s="137"/>
      <c r="I74" s="137"/>
      <c r="J74" s="136" t="s">
        <v>807</v>
      </c>
    </row>
    <row r="75" spans="1:10" hidden="1" x14ac:dyDescent="0.3">
      <c r="A75" s="136" t="s">
        <v>166</v>
      </c>
      <c r="B75" s="136" t="s">
        <v>614</v>
      </c>
      <c r="C75" s="136" t="s">
        <v>604</v>
      </c>
      <c r="D75" s="137">
        <v>360</v>
      </c>
      <c r="E75" s="136" t="s">
        <v>806</v>
      </c>
      <c r="F75" s="137"/>
      <c r="G75" s="137"/>
      <c r="H75" s="137"/>
      <c r="I75" s="137"/>
      <c r="J75" s="136" t="s">
        <v>807</v>
      </c>
    </row>
    <row r="76" spans="1:10" hidden="1" x14ac:dyDescent="0.3">
      <c r="A76" s="136" t="s">
        <v>166</v>
      </c>
      <c r="B76" s="136" t="s">
        <v>614</v>
      </c>
      <c r="C76" s="136" t="s">
        <v>612</v>
      </c>
      <c r="D76" s="137">
        <v>360</v>
      </c>
      <c r="E76" s="136" t="s">
        <v>806</v>
      </c>
      <c r="F76" s="137"/>
      <c r="G76" s="137"/>
      <c r="H76" s="137"/>
      <c r="I76" s="137"/>
      <c r="J76" s="136" t="s">
        <v>807</v>
      </c>
    </row>
    <row r="77" spans="1:10" hidden="1" x14ac:dyDescent="0.3">
      <c r="A77" s="136" t="s">
        <v>166</v>
      </c>
      <c r="B77" s="136" t="s">
        <v>614</v>
      </c>
      <c r="C77" s="136" t="s">
        <v>611</v>
      </c>
      <c r="D77" s="137">
        <v>360</v>
      </c>
      <c r="E77" s="136" t="s">
        <v>806</v>
      </c>
      <c r="F77" s="137"/>
      <c r="G77" s="137"/>
      <c r="H77" s="137"/>
      <c r="I77" s="137"/>
      <c r="J77" s="136" t="s">
        <v>807</v>
      </c>
    </row>
    <row r="78" spans="1:10" hidden="1" x14ac:dyDescent="0.3">
      <c r="A78" s="136" t="s">
        <v>166</v>
      </c>
      <c r="B78" s="136" t="s">
        <v>614</v>
      </c>
      <c r="C78" s="136" t="s">
        <v>599</v>
      </c>
      <c r="D78" s="137">
        <v>360</v>
      </c>
      <c r="E78" s="136" t="s">
        <v>806</v>
      </c>
      <c r="F78" s="137"/>
      <c r="G78" s="137"/>
      <c r="H78" s="137"/>
      <c r="I78" s="137"/>
      <c r="J78" s="136" t="s">
        <v>807</v>
      </c>
    </row>
    <row r="79" spans="1:10" hidden="1" x14ac:dyDescent="0.3">
      <c r="A79" s="136" t="s">
        <v>166</v>
      </c>
      <c r="B79" s="136" t="s">
        <v>614</v>
      </c>
      <c r="C79" s="136" t="s">
        <v>619</v>
      </c>
      <c r="D79" s="137">
        <v>360</v>
      </c>
      <c r="E79" s="136" t="s">
        <v>806</v>
      </c>
      <c r="F79" s="137"/>
      <c r="G79" s="137"/>
      <c r="H79" s="137"/>
      <c r="I79" s="137"/>
      <c r="J79" s="136" t="s">
        <v>807</v>
      </c>
    </row>
    <row r="80" spans="1:10" hidden="1" x14ac:dyDescent="0.3">
      <c r="A80" s="136" t="s">
        <v>166</v>
      </c>
      <c r="B80" s="136" t="s">
        <v>614</v>
      </c>
      <c r="C80" s="136" t="s">
        <v>613</v>
      </c>
      <c r="D80" s="137">
        <v>432.61</v>
      </c>
      <c r="E80" s="136" t="s">
        <v>806</v>
      </c>
      <c r="F80" s="137"/>
      <c r="G80" s="137"/>
      <c r="H80" s="137"/>
      <c r="I80" s="137"/>
      <c r="J80" s="136" t="s">
        <v>807</v>
      </c>
    </row>
    <row r="81" spans="1:10" x14ac:dyDescent="0.3">
      <c r="A81" s="136" t="s">
        <v>166</v>
      </c>
      <c r="B81" s="136" t="s">
        <v>614</v>
      </c>
      <c r="C81" s="136" t="s">
        <v>615</v>
      </c>
      <c r="D81" s="137">
        <v>385.77</v>
      </c>
      <c r="E81" s="136" t="s">
        <v>808</v>
      </c>
      <c r="F81" s="137">
        <v>40</v>
      </c>
      <c r="G81" s="136" t="s">
        <v>809</v>
      </c>
      <c r="H81" s="136" t="s">
        <v>815</v>
      </c>
      <c r="I81" s="136" t="s">
        <v>260</v>
      </c>
      <c r="J81" s="136" t="s">
        <v>807</v>
      </c>
    </row>
    <row r="82" spans="1:10" hidden="1" x14ac:dyDescent="0.3">
      <c r="A82" s="136" t="s">
        <v>166</v>
      </c>
      <c r="B82" s="136" t="s">
        <v>616</v>
      </c>
      <c r="C82" s="136" t="s">
        <v>592</v>
      </c>
      <c r="D82" s="137">
        <v>452.91</v>
      </c>
      <c r="E82" s="136" t="s">
        <v>806</v>
      </c>
      <c r="F82" s="137"/>
      <c r="G82" s="137"/>
      <c r="H82" s="137"/>
      <c r="I82" s="137"/>
      <c r="J82" s="136" t="s">
        <v>807</v>
      </c>
    </row>
    <row r="83" spans="1:10" hidden="1" x14ac:dyDescent="0.3">
      <c r="A83" s="136" t="s">
        <v>166</v>
      </c>
      <c r="B83" s="136" t="s">
        <v>616</v>
      </c>
      <c r="C83" s="136" t="s">
        <v>602</v>
      </c>
      <c r="D83" s="137">
        <v>401.79</v>
      </c>
      <c r="E83" s="136" t="s">
        <v>806</v>
      </c>
      <c r="F83" s="137"/>
      <c r="G83" s="137"/>
      <c r="H83" s="137"/>
      <c r="I83" s="137"/>
      <c r="J83" s="136" t="s">
        <v>807</v>
      </c>
    </row>
    <row r="84" spans="1:10" hidden="1" x14ac:dyDescent="0.3">
      <c r="A84" s="136" t="s">
        <v>166</v>
      </c>
      <c r="B84" s="136" t="s">
        <v>616</v>
      </c>
      <c r="C84" s="136" t="s">
        <v>622</v>
      </c>
      <c r="D84" s="137">
        <v>360.4</v>
      </c>
      <c r="E84" s="136" t="s">
        <v>806</v>
      </c>
      <c r="F84" s="137"/>
      <c r="G84" s="137"/>
      <c r="H84" s="137"/>
      <c r="I84" s="137"/>
      <c r="J84" s="136" t="s">
        <v>807</v>
      </c>
    </row>
    <row r="85" spans="1:10" hidden="1" x14ac:dyDescent="0.3">
      <c r="A85" s="136" t="s">
        <v>166</v>
      </c>
      <c r="B85" s="136" t="s">
        <v>616</v>
      </c>
      <c r="C85" s="136" t="s">
        <v>593</v>
      </c>
      <c r="D85" s="137">
        <v>360.4</v>
      </c>
      <c r="E85" s="136" t="s">
        <v>806</v>
      </c>
      <c r="F85" s="137"/>
      <c r="G85" s="137"/>
      <c r="H85" s="137"/>
      <c r="I85" s="137"/>
      <c r="J85" s="136" t="s">
        <v>807</v>
      </c>
    </row>
    <row r="86" spans="1:10" hidden="1" x14ac:dyDescent="0.3">
      <c r="A86" s="136" t="s">
        <v>166</v>
      </c>
      <c r="B86" s="136" t="s">
        <v>616</v>
      </c>
      <c r="C86" s="136" t="s">
        <v>618</v>
      </c>
      <c r="D86" s="137">
        <v>360.4</v>
      </c>
      <c r="E86" s="136" t="s">
        <v>806</v>
      </c>
      <c r="F86" s="137"/>
      <c r="G86" s="137"/>
      <c r="H86" s="137"/>
      <c r="I86" s="137"/>
      <c r="J86" s="136" t="s">
        <v>807</v>
      </c>
    </row>
    <row r="87" spans="1:10" hidden="1" x14ac:dyDescent="0.3">
      <c r="A87" s="136" t="s">
        <v>166</v>
      </c>
      <c r="B87" s="136" t="s">
        <v>616</v>
      </c>
      <c r="C87" s="136" t="s">
        <v>609</v>
      </c>
      <c r="D87" s="137">
        <v>360</v>
      </c>
      <c r="E87" s="136" t="s">
        <v>806</v>
      </c>
      <c r="F87" s="137"/>
      <c r="G87" s="137"/>
      <c r="H87" s="137"/>
      <c r="I87" s="137"/>
      <c r="J87" s="136" t="s">
        <v>807</v>
      </c>
    </row>
    <row r="88" spans="1:10" hidden="1" x14ac:dyDescent="0.3">
      <c r="A88" s="136" t="s">
        <v>166</v>
      </c>
      <c r="B88" s="136" t="s">
        <v>616</v>
      </c>
      <c r="C88" s="136" t="s">
        <v>617</v>
      </c>
      <c r="D88" s="137">
        <v>360</v>
      </c>
      <c r="E88" s="136" t="s">
        <v>806</v>
      </c>
      <c r="F88" s="137"/>
      <c r="G88" s="137"/>
      <c r="H88" s="137"/>
      <c r="I88" s="137"/>
      <c r="J88" s="136" t="s">
        <v>807</v>
      </c>
    </row>
    <row r="89" spans="1:10" hidden="1" x14ac:dyDescent="0.3">
      <c r="A89" s="136" t="s">
        <v>166</v>
      </c>
      <c r="B89" s="136" t="s">
        <v>616</v>
      </c>
      <c r="C89" s="136" t="s">
        <v>591</v>
      </c>
      <c r="D89" s="137">
        <v>360</v>
      </c>
      <c r="E89" s="136" t="s">
        <v>806</v>
      </c>
      <c r="F89" s="137"/>
      <c r="G89" s="137"/>
      <c r="H89" s="137"/>
      <c r="I89" s="137"/>
      <c r="J89" s="136" t="s">
        <v>807</v>
      </c>
    </row>
    <row r="90" spans="1:10" hidden="1" x14ac:dyDescent="0.3">
      <c r="A90" s="136" t="s">
        <v>166</v>
      </c>
      <c r="B90" s="136" t="s">
        <v>616</v>
      </c>
      <c r="C90" s="136" t="s">
        <v>586</v>
      </c>
      <c r="D90" s="137">
        <v>360</v>
      </c>
      <c r="E90" s="136" t="s">
        <v>806</v>
      </c>
      <c r="F90" s="137"/>
      <c r="G90" s="137"/>
      <c r="H90" s="137"/>
      <c r="I90" s="137"/>
      <c r="J90" s="136" t="s">
        <v>807</v>
      </c>
    </row>
    <row r="91" spans="1:10" hidden="1" x14ac:dyDescent="0.3">
      <c r="A91" s="136" t="s">
        <v>166</v>
      </c>
      <c r="B91" s="136" t="s">
        <v>616</v>
      </c>
      <c r="C91" s="136" t="s">
        <v>624</v>
      </c>
      <c r="D91" s="137">
        <v>360</v>
      </c>
      <c r="E91" s="136" t="s">
        <v>806</v>
      </c>
      <c r="F91" s="137"/>
      <c r="G91" s="137"/>
      <c r="H91" s="137"/>
      <c r="I91" s="137"/>
      <c r="J91" s="136" t="s">
        <v>807</v>
      </c>
    </row>
    <row r="92" spans="1:10" hidden="1" x14ac:dyDescent="0.3">
      <c r="A92" s="136" t="s">
        <v>166</v>
      </c>
      <c r="B92" s="136" t="s">
        <v>616</v>
      </c>
      <c r="C92" s="136" t="s">
        <v>589</v>
      </c>
      <c r="D92" s="137">
        <v>360</v>
      </c>
      <c r="E92" s="136" t="s">
        <v>806</v>
      </c>
      <c r="F92" s="137"/>
      <c r="G92" s="137"/>
      <c r="H92" s="137"/>
      <c r="I92" s="137"/>
      <c r="J92" s="136" t="s">
        <v>807</v>
      </c>
    </row>
    <row r="93" spans="1:10" hidden="1" x14ac:dyDescent="0.3">
      <c r="A93" s="136" t="s">
        <v>166</v>
      </c>
      <c r="B93" s="136" t="s">
        <v>616</v>
      </c>
      <c r="C93" s="136" t="s">
        <v>582</v>
      </c>
      <c r="D93" s="137">
        <v>357.63</v>
      </c>
      <c r="E93" s="136" t="s">
        <v>806</v>
      </c>
      <c r="F93" s="137"/>
      <c r="G93" s="137"/>
      <c r="H93" s="137"/>
      <c r="I93" s="137"/>
      <c r="J93" s="136" t="s">
        <v>807</v>
      </c>
    </row>
    <row r="94" spans="1:10" hidden="1" x14ac:dyDescent="0.3">
      <c r="A94" s="136" t="s">
        <v>166</v>
      </c>
      <c r="B94" s="136" t="s">
        <v>616</v>
      </c>
      <c r="C94" s="136" t="s">
        <v>588</v>
      </c>
      <c r="D94" s="137">
        <v>368.43</v>
      </c>
      <c r="E94" s="136" t="s">
        <v>806</v>
      </c>
      <c r="F94" s="137"/>
      <c r="G94" s="137"/>
      <c r="H94" s="137"/>
      <c r="I94" s="137"/>
      <c r="J94" s="136" t="s">
        <v>807</v>
      </c>
    </row>
    <row r="95" spans="1:10" x14ac:dyDescent="0.3">
      <c r="A95" s="136" t="s">
        <v>166</v>
      </c>
      <c r="B95" s="136" t="s">
        <v>616</v>
      </c>
      <c r="C95" s="136" t="s">
        <v>597</v>
      </c>
      <c r="D95" s="137">
        <v>363.24</v>
      </c>
      <c r="E95" s="136" t="s">
        <v>808</v>
      </c>
      <c r="F95" s="137">
        <v>40</v>
      </c>
      <c r="G95" s="136" t="s">
        <v>809</v>
      </c>
      <c r="H95" s="136" t="s">
        <v>816</v>
      </c>
      <c r="I95" s="136" t="s">
        <v>286</v>
      </c>
      <c r="J95" s="136" t="s">
        <v>807</v>
      </c>
    </row>
    <row r="96" spans="1:10" x14ac:dyDescent="0.3">
      <c r="A96" s="136" t="s">
        <v>166</v>
      </c>
      <c r="B96" s="136" t="s">
        <v>616</v>
      </c>
      <c r="C96" s="136" t="s">
        <v>604</v>
      </c>
      <c r="D96" s="137">
        <v>363.89</v>
      </c>
      <c r="E96" s="136" t="s">
        <v>808</v>
      </c>
      <c r="F96" s="137">
        <v>40</v>
      </c>
      <c r="G96" s="136" t="s">
        <v>809</v>
      </c>
      <c r="H96" s="136" t="s">
        <v>816</v>
      </c>
      <c r="I96" s="136" t="s">
        <v>286</v>
      </c>
      <c r="J96" s="136" t="s">
        <v>807</v>
      </c>
    </row>
    <row r="97" spans="1:10" hidden="1" x14ac:dyDescent="0.3">
      <c r="A97" s="136" t="s">
        <v>166</v>
      </c>
      <c r="B97" s="136" t="s">
        <v>616</v>
      </c>
      <c r="C97" s="136" t="s">
        <v>612</v>
      </c>
      <c r="D97" s="137">
        <v>360</v>
      </c>
      <c r="E97" s="136" t="s">
        <v>806</v>
      </c>
      <c r="F97" s="137"/>
      <c r="G97" s="137"/>
      <c r="H97" s="137"/>
      <c r="I97" s="137"/>
      <c r="J97" s="136" t="s">
        <v>807</v>
      </c>
    </row>
    <row r="98" spans="1:10" hidden="1" x14ac:dyDescent="0.3">
      <c r="A98" s="136" t="s">
        <v>166</v>
      </c>
      <c r="B98" s="136" t="s">
        <v>616</v>
      </c>
      <c r="C98" s="136" t="s">
        <v>611</v>
      </c>
      <c r="D98" s="137">
        <v>360</v>
      </c>
      <c r="E98" s="136" t="s">
        <v>806</v>
      </c>
      <c r="F98" s="137"/>
      <c r="G98" s="137"/>
      <c r="H98" s="137"/>
      <c r="I98" s="137"/>
      <c r="J98" s="136" t="s">
        <v>807</v>
      </c>
    </row>
    <row r="99" spans="1:10" hidden="1" x14ac:dyDescent="0.3">
      <c r="A99" s="136" t="s">
        <v>166</v>
      </c>
      <c r="B99" s="136" t="s">
        <v>616</v>
      </c>
      <c r="C99" s="136" t="s">
        <v>599</v>
      </c>
      <c r="D99" s="137">
        <v>360</v>
      </c>
      <c r="E99" s="136" t="s">
        <v>806</v>
      </c>
      <c r="F99" s="137"/>
      <c r="G99" s="137"/>
      <c r="H99" s="137"/>
      <c r="I99" s="137"/>
      <c r="J99" s="136" t="s">
        <v>807</v>
      </c>
    </row>
    <row r="100" spans="1:10" hidden="1" x14ac:dyDescent="0.3">
      <c r="A100" s="136" t="s">
        <v>166</v>
      </c>
      <c r="B100" s="136" t="s">
        <v>616</v>
      </c>
      <c r="C100" s="136" t="s">
        <v>619</v>
      </c>
      <c r="D100" s="137">
        <v>360</v>
      </c>
      <c r="E100" s="136" t="s">
        <v>806</v>
      </c>
      <c r="F100" s="137"/>
      <c r="G100" s="137"/>
      <c r="H100" s="137"/>
      <c r="I100" s="137"/>
      <c r="J100" s="136" t="s">
        <v>807</v>
      </c>
    </row>
    <row r="101" spans="1:10" hidden="1" x14ac:dyDescent="0.3">
      <c r="A101" s="136" t="s">
        <v>166</v>
      </c>
      <c r="B101" s="136" t="s">
        <v>616</v>
      </c>
      <c r="C101" s="136" t="s">
        <v>613</v>
      </c>
      <c r="D101" s="137">
        <v>360</v>
      </c>
      <c r="E101" s="136" t="s">
        <v>806</v>
      </c>
      <c r="F101" s="137"/>
      <c r="G101" s="137"/>
      <c r="H101" s="137"/>
      <c r="I101" s="137"/>
      <c r="J101" s="136" t="s">
        <v>807</v>
      </c>
    </row>
    <row r="102" spans="1:10" hidden="1" x14ac:dyDescent="0.3">
      <c r="A102" s="136" t="s">
        <v>166</v>
      </c>
      <c r="B102" s="136" t="s">
        <v>616</v>
      </c>
      <c r="C102" s="136" t="s">
        <v>615</v>
      </c>
      <c r="D102" s="137">
        <v>363.68</v>
      </c>
      <c r="E102" s="136" t="s">
        <v>806</v>
      </c>
      <c r="F102" s="137"/>
      <c r="G102" s="137"/>
      <c r="H102" s="137"/>
      <c r="I102" s="137"/>
      <c r="J102" s="136" t="s">
        <v>807</v>
      </c>
    </row>
    <row r="103" spans="1:10" hidden="1" x14ac:dyDescent="0.3">
      <c r="A103" s="136" t="s">
        <v>166</v>
      </c>
      <c r="B103" s="136" t="s">
        <v>616</v>
      </c>
      <c r="C103" s="136" t="s">
        <v>600</v>
      </c>
      <c r="D103" s="137">
        <v>385.92</v>
      </c>
      <c r="E103" s="136" t="s">
        <v>806</v>
      </c>
      <c r="F103" s="137"/>
      <c r="G103" s="137"/>
      <c r="H103" s="137"/>
      <c r="I103" s="137"/>
      <c r="J103" s="136" t="s">
        <v>807</v>
      </c>
    </row>
    <row r="104" spans="1:10" hidden="1" x14ac:dyDescent="0.3">
      <c r="A104" s="136" t="s">
        <v>166</v>
      </c>
      <c r="B104" s="136" t="s">
        <v>616</v>
      </c>
      <c r="C104" s="136" t="s">
        <v>610</v>
      </c>
      <c r="D104" s="137">
        <v>431.87</v>
      </c>
      <c r="E104" s="136" t="s">
        <v>806</v>
      </c>
      <c r="F104" s="137"/>
      <c r="G104" s="137"/>
      <c r="H104" s="137"/>
      <c r="I104" s="137"/>
      <c r="J104" s="136" t="s">
        <v>807</v>
      </c>
    </row>
    <row r="105" spans="1:10" hidden="1" x14ac:dyDescent="0.3">
      <c r="A105" s="136" t="s">
        <v>166</v>
      </c>
      <c r="B105" s="136" t="s">
        <v>606</v>
      </c>
      <c r="C105" s="136" t="s">
        <v>592</v>
      </c>
      <c r="D105" s="137">
        <v>360</v>
      </c>
      <c r="E105" s="136" t="s">
        <v>806</v>
      </c>
      <c r="F105" s="137"/>
      <c r="G105" s="137"/>
      <c r="H105" s="137"/>
      <c r="I105" s="137"/>
      <c r="J105" s="136" t="s">
        <v>807</v>
      </c>
    </row>
    <row r="106" spans="1:10" hidden="1" x14ac:dyDescent="0.3">
      <c r="A106" s="136" t="s">
        <v>166</v>
      </c>
      <c r="B106" s="136" t="s">
        <v>606</v>
      </c>
      <c r="C106" s="136" t="s">
        <v>602</v>
      </c>
      <c r="D106" s="137">
        <v>360</v>
      </c>
      <c r="E106" s="136" t="s">
        <v>806</v>
      </c>
      <c r="F106" s="137"/>
      <c r="G106" s="137"/>
      <c r="H106" s="137"/>
      <c r="I106" s="137"/>
      <c r="J106" s="136" t="s">
        <v>807</v>
      </c>
    </row>
    <row r="107" spans="1:10" hidden="1" x14ac:dyDescent="0.3">
      <c r="A107" s="136" t="s">
        <v>166</v>
      </c>
      <c r="B107" s="136" t="s">
        <v>606</v>
      </c>
      <c r="C107" s="136" t="s">
        <v>622</v>
      </c>
      <c r="D107" s="137">
        <v>360</v>
      </c>
      <c r="E107" s="136" t="s">
        <v>806</v>
      </c>
      <c r="F107" s="137"/>
      <c r="G107" s="137"/>
      <c r="H107" s="137"/>
      <c r="I107" s="137"/>
      <c r="J107" s="136" t="s">
        <v>807</v>
      </c>
    </row>
    <row r="108" spans="1:10" hidden="1" x14ac:dyDescent="0.3">
      <c r="A108" s="136" t="s">
        <v>166</v>
      </c>
      <c r="B108" s="136" t="s">
        <v>606</v>
      </c>
      <c r="C108" s="136" t="s">
        <v>593</v>
      </c>
      <c r="D108" s="137">
        <v>360</v>
      </c>
      <c r="E108" s="136" t="s">
        <v>806</v>
      </c>
      <c r="F108" s="137"/>
      <c r="G108" s="137"/>
      <c r="H108" s="137"/>
      <c r="I108" s="137"/>
      <c r="J108" s="136" t="s">
        <v>807</v>
      </c>
    </row>
    <row r="109" spans="1:10" hidden="1" x14ac:dyDescent="0.3">
      <c r="A109" s="136" t="s">
        <v>166</v>
      </c>
      <c r="B109" s="136" t="s">
        <v>606</v>
      </c>
      <c r="C109" s="136" t="s">
        <v>618</v>
      </c>
      <c r="D109" s="137">
        <v>360</v>
      </c>
      <c r="E109" s="136" t="s">
        <v>806</v>
      </c>
      <c r="F109" s="137"/>
      <c r="G109" s="137"/>
      <c r="H109" s="137"/>
      <c r="I109" s="137"/>
      <c r="J109" s="136" t="s">
        <v>807</v>
      </c>
    </row>
    <row r="110" spans="1:10" hidden="1" x14ac:dyDescent="0.3">
      <c r="A110" s="136" t="s">
        <v>166</v>
      </c>
      <c r="B110" s="136" t="s">
        <v>606</v>
      </c>
      <c r="C110" s="136" t="s">
        <v>609</v>
      </c>
      <c r="D110" s="137">
        <v>360</v>
      </c>
      <c r="E110" s="136" t="s">
        <v>806</v>
      </c>
      <c r="F110" s="137"/>
      <c r="G110" s="137"/>
      <c r="H110" s="137"/>
      <c r="I110" s="137"/>
      <c r="J110" s="136" t="s">
        <v>807</v>
      </c>
    </row>
    <row r="111" spans="1:10" hidden="1" x14ac:dyDescent="0.3">
      <c r="A111" s="136" t="s">
        <v>166</v>
      </c>
      <c r="B111" s="136" t="s">
        <v>606</v>
      </c>
      <c r="C111" s="136" t="s">
        <v>617</v>
      </c>
      <c r="D111" s="137">
        <v>360</v>
      </c>
      <c r="E111" s="136" t="s">
        <v>806</v>
      </c>
      <c r="F111" s="137"/>
      <c r="G111" s="137"/>
      <c r="H111" s="137"/>
      <c r="I111" s="137"/>
      <c r="J111" s="136" t="s">
        <v>807</v>
      </c>
    </row>
    <row r="112" spans="1:10" hidden="1" x14ac:dyDescent="0.3">
      <c r="A112" s="136" t="s">
        <v>166</v>
      </c>
      <c r="B112" s="136" t="s">
        <v>606</v>
      </c>
      <c r="C112" s="136" t="s">
        <v>591</v>
      </c>
      <c r="D112" s="137">
        <v>360</v>
      </c>
      <c r="E112" s="136" t="s">
        <v>806</v>
      </c>
      <c r="F112" s="137"/>
      <c r="G112" s="137"/>
      <c r="H112" s="137"/>
      <c r="I112" s="137"/>
      <c r="J112" s="136" t="s">
        <v>807</v>
      </c>
    </row>
    <row r="113" spans="1:10" hidden="1" x14ac:dyDescent="0.3">
      <c r="A113" s="136" t="s">
        <v>166</v>
      </c>
      <c r="B113" s="136" t="s">
        <v>606</v>
      </c>
      <c r="C113" s="136" t="s">
        <v>586</v>
      </c>
      <c r="D113" s="137">
        <v>360</v>
      </c>
      <c r="E113" s="136" t="s">
        <v>806</v>
      </c>
      <c r="F113" s="137"/>
      <c r="G113" s="137"/>
      <c r="H113" s="137"/>
      <c r="I113" s="137"/>
      <c r="J113" s="136" t="s">
        <v>807</v>
      </c>
    </row>
    <row r="114" spans="1:10" hidden="1" x14ac:dyDescent="0.3">
      <c r="A114" s="136" t="s">
        <v>166</v>
      </c>
      <c r="B114" s="136" t="s">
        <v>606</v>
      </c>
      <c r="C114" s="136" t="s">
        <v>624</v>
      </c>
      <c r="D114" s="137">
        <v>360</v>
      </c>
      <c r="E114" s="136" t="s">
        <v>806</v>
      </c>
      <c r="F114" s="137"/>
      <c r="G114" s="137"/>
      <c r="H114" s="137"/>
      <c r="I114" s="137"/>
      <c r="J114" s="136" t="s">
        <v>807</v>
      </c>
    </row>
    <row r="115" spans="1:10" hidden="1" x14ac:dyDescent="0.3">
      <c r="A115" s="136" t="s">
        <v>166</v>
      </c>
      <c r="B115" s="136" t="s">
        <v>606</v>
      </c>
      <c r="C115" s="136" t="s">
        <v>589</v>
      </c>
      <c r="D115" s="137">
        <v>360</v>
      </c>
      <c r="E115" s="136" t="s">
        <v>806</v>
      </c>
      <c r="F115" s="137"/>
      <c r="G115" s="137"/>
      <c r="H115" s="137"/>
      <c r="I115" s="137"/>
      <c r="J115" s="136" t="s">
        <v>807</v>
      </c>
    </row>
    <row r="116" spans="1:10" hidden="1" x14ac:dyDescent="0.3">
      <c r="A116" s="136" t="s">
        <v>166</v>
      </c>
      <c r="B116" s="136" t="s">
        <v>606</v>
      </c>
      <c r="C116" s="136" t="s">
        <v>582</v>
      </c>
      <c r="D116" s="137">
        <v>360</v>
      </c>
      <c r="E116" s="136" t="s">
        <v>806</v>
      </c>
      <c r="F116" s="137"/>
      <c r="G116" s="137"/>
      <c r="H116" s="137"/>
      <c r="I116" s="137"/>
      <c r="J116" s="136" t="s">
        <v>807</v>
      </c>
    </row>
    <row r="117" spans="1:10" hidden="1" x14ac:dyDescent="0.3">
      <c r="A117" s="136" t="s">
        <v>166</v>
      </c>
      <c r="B117" s="136" t="s">
        <v>606</v>
      </c>
      <c r="C117" s="136" t="s">
        <v>588</v>
      </c>
      <c r="D117" s="137">
        <v>360</v>
      </c>
      <c r="E117" s="136" t="s">
        <v>806</v>
      </c>
      <c r="F117" s="137"/>
      <c r="G117" s="137"/>
      <c r="H117" s="137"/>
      <c r="I117" s="137"/>
      <c r="J117" s="136" t="s">
        <v>807</v>
      </c>
    </row>
    <row r="118" spans="1:10" hidden="1" x14ac:dyDescent="0.3">
      <c r="A118" s="136" t="s">
        <v>166</v>
      </c>
      <c r="B118" s="136" t="s">
        <v>606</v>
      </c>
      <c r="C118" s="136" t="s">
        <v>597</v>
      </c>
      <c r="D118" s="137">
        <v>360</v>
      </c>
      <c r="E118" s="136" t="s">
        <v>806</v>
      </c>
      <c r="F118" s="137"/>
      <c r="G118" s="137"/>
      <c r="H118" s="137"/>
      <c r="I118" s="137"/>
      <c r="J118" s="136" t="s">
        <v>807</v>
      </c>
    </row>
    <row r="119" spans="1:10" hidden="1" x14ac:dyDescent="0.3">
      <c r="A119" s="136" t="s">
        <v>166</v>
      </c>
      <c r="B119" s="136" t="s">
        <v>606</v>
      </c>
      <c r="C119" s="136" t="s">
        <v>604</v>
      </c>
      <c r="D119" s="137">
        <v>377.16</v>
      </c>
      <c r="E119" s="136" t="s">
        <v>806</v>
      </c>
      <c r="F119" s="137"/>
      <c r="G119" s="137"/>
      <c r="H119" s="137"/>
      <c r="I119" s="137"/>
      <c r="J119" s="136" t="s">
        <v>807</v>
      </c>
    </row>
    <row r="120" spans="1:10" hidden="1" x14ac:dyDescent="0.3">
      <c r="A120" s="136" t="s">
        <v>166</v>
      </c>
      <c r="B120" s="136" t="s">
        <v>606</v>
      </c>
      <c r="C120" s="136" t="s">
        <v>612</v>
      </c>
      <c r="D120" s="137">
        <v>364.69</v>
      </c>
      <c r="E120" s="136" t="s">
        <v>806</v>
      </c>
      <c r="F120" s="137"/>
      <c r="G120" s="137"/>
      <c r="H120" s="137"/>
      <c r="I120" s="137"/>
      <c r="J120" s="136" t="s">
        <v>807</v>
      </c>
    </row>
    <row r="121" spans="1:10" hidden="1" x14ac:dyDescent="0.3">
      <c r="A121" s="136" t="s">
        <v>166</v>
      </c>
      <c r="B121" s="136" t="s">
        <v>606</v>
      </c>
      <c r="C121" s="136" t="s">
        <v>611</v>
      </c>
      <c r="D121" s="137">
        <v>361.35</v>
      </c>
      <c r="E121" s="136" t="s">
        <v>806</v>
      </c>
      <c r="F121" s="137"/>
      <c r="G121" s="137"/>
      <c r="H121" s="137"/>
      <c r="I121" s="137"/>
      <c r="J121" s="136" t="s">
        <v>807</v>
      </c>
    </row>
    <row r="122" spans="1:10" hidden="1" x14ac:dyDescent="0.3">
      <c r="A122" s="136" t="s">
        <v>166</v>
      </c>
      <c r="B122" s="136" t="s">
        <v>606</v>
      </c>
      <c r="C122" s="136" t="s">
        <v>599</v>
      </c>
      <c r="D122" s="137">
        <v>376.43</v>
      </c>
      <c r="E122" s="136" t="s">
        <v>806</v>
      </c>
      <c r="F122" s="137"/>
      <c r="G122" s="137"/>
      <c r="H122" s="137"/>
      <c r="I122" s="137"/>
      <c r="J122" s="136" t="s">
        <v>807</v>
      </c>
    </row>
    <row r="123" spans="1:10" hidden="1" x14ac:dyDescent="0.3">
      <c r="A123" s="136" t="s">
        <v>166</v>
      </c>
      <c r="B123" s="136" t="s">
        <v>606</v>
      </c>
      <c r="C123" s="136" t="s">
        <v>619</v>
      </c>
      <c r="D123" s="137">
        <v>360</v>
      </c>
      <c r="E123" s="136" t="s">
        <v>806</v>
      </c>
      <c r="F123" s="137"/>
      <c r="G123" s="137"/>
      <c r="H123" s="137"/>
      <c r="I123" s="137"/>
      <c r="J123" s="136" t="s">
        <v>807</v>
      </c>
    </row>
    <row r="124" spans="1:10" hidden="1" x14ac:dyDescent="0.3">
      <c r="A124" s="136" t="s">
        <v>166</v>
      </c>
      <c r="B124" s="136" t="s">
        <v>606</v>
      </c>
      <c r="C124" s="136" t="s">
        <v>613</v>
      </c>
      <c r="D124" s="137">
        <v>360</v>
      </c>
      <c r="E124" s="136" t="s">
        <v>806</v>
      </c>
      <c r="F124" s="137"/>
      <c r="G124" s="137"/>
      <c r="H124" s="137"/>
      <c r="I124" s="137"/>
      <c r="J124" s="136" t="s">
        <v>807</v>
      </c>
    </row>
    <row r="125" spans="1:10" hidden="1" x14ac:dyDescent="0.3">
      <c r="A125" s="136" t="s">
        <v>166</v>
      </c>
      <c r="B125" s="136" t="s">
        <v>606</v>
      </c>
      <c r="C125" s="136" t="s">
        <v>615</v>
      </c>
      <c r="D125" s="137">
        <v>360</v>
      </c>
      <c r="E125" s="136" t="s">
        <v>806</v>
      </c>
      <c r="F125" s="137"/>
      <c r="G125" s="137"/>
      <c r="H125" s="137"/>
      <c r="I125" s="137"/>
      <c r="J125" s="136" t="s">
        <v>807</v>
      </c>
    </row>
    <row r="126" spans="1:10" hidden="1" x14ac:dyDescent="0.3">
      <c r="A126" s="136" t="s">
        <v>166</v>
      </c>
      <c r="B126" s="136" t="s">
        <v>606</v>
      </c>
      <c r="C126" s="136" t="s">
        <v>600</v>
      </c>
      <c r="D126" s="137">
        <v>360</v>
      </c>
      <c r="E126" s="136" t="s">
        <v>806</v>
      </c>
      <c r="F126" s="137"/>
      <c r="G126" s="137"/>
      <c r="H126" s="137"/>
      <c r="I126" s="137"/>
      <c r="J126" s="136" t="s">
        <v>807</v>
      </c>
    </row>
    <row r="127" spans="1:10" hidden="1" x14ac:dyDescent="0.3">
      <c r="A127" s="136" t="s">
        <v>166</v>
      </c>
      <c r="B127" s="136" t="s">
        <v>606</v>
      </c>
      <c r="C127" s="136" t="s">
        <v>610</v>
      </c>
      <c r="D127" s="137">
        <v>360</v>
      </c>
      <c r="E127" s="136" t="s">
        <v>806</v>
      </c>
      <c r="F127" s="137"/>
      <c r="G127" s="137"/>
      <c r="H127" s="137"/>
      <c r="I127" s="137"/>
      <c r="J127" s="136" t="s">
        <v>807</v>
      </c>
    </row>
    <row r="128" spans="1:10" hidden="1" x14ac:dyDescent="0.3">
      <c r="A128" s="136" t="s">
        <v>166</v>
      </c>
      <c r="B128" s="136" t="s">
        <v>606</v>
      </c>
      <c r="C128" s="136" t="s">
        <v>590</v>
      </c>
      <c r="D128" s="137">
        <v>360</v>
      </c>
      <c r="E128" s="136" t="s">
        <v>806</v>
      </c>
      <c r="F128" s="137"/>
      <c r="G128" s="137"/>
      <c r="H128" s="137"/>
      <c r="I128" s="137"/>
      <c r="J128" s="136" t="s">
        <v>807</v>
      </c>
    </row>
    <row r="129" spans="1:10" hidden="1" x14ac:dyDescent="0.3">
      <c r="A129" s="136" t="s">
        <v>166</v>
      </c>
      <c r="B129" s="136" t="s">
        <v>606</v>
      </c>
      <c r="C129" s="136" t="s">
        <v>605</v>
      </c>
      <c r="D129" s="137">
        <v>360</v>
      </c>
      <c r="E129" s="136" t="s">
        <v>806</v>
      </c>
      <c r="F129" s="137"/>
      <c r="G129" s="137"/>
      <c r="H129" s="137"/>
      <c r="I129" s="137"/>
      <c r="J129" s="136" t="s">
        <v>807</v>
      </c>
    </row>
    <row r="130" spans="1:10" hidden="1" x14ac:dyDescent="0.3">
      <c r="A130" s="136" t="s">
        <v>166</v>
      </c>
      <c r="B130" s="136" t="s">
        <v>606</v>
      </c>
      <c r="C130" s="136" t="s">
        <v>626</v>
      </c>
      <c r="D130" s="137">
        <v>360</v>
      </c>
      <c r="E130" s="136" t="s">
        <v>806</v>
      </c>
      <c r="F130" s="137"/>
      <c r="G130" s="137"/>
      <c r="H130" s="137"/>
      <c r="I130" s="137"/>
      <c r="J130" s="136" t="s">
        <v>807</v>
      </c>
    </row>
    <row r="131" spans="1:10" hidden="1" x14ac:dyDescent="0.3">
      <c r="A131" s="136" t="s">
        <v>166</v>
      </c>
      <c r="B131" s="136" t="s">
        <v>606</v>
      </c>
      <c r="C131" s="136" t="s">
        <v>601</v>
      </c>
      <c r="D131" s="137">
        <v>360</v>
      </c>
      <c r="E131" s="136" t="s">
        <v>806</v>
      </c>
      <c r="F131" s="137"/>
      <c r="G131" s="137"/>
      <c r="H131" s="137"/>
      <c r="I131" s="137"/>
      <c r="J131" s="136" t="s">
        <v>807</v>
      </c>
    </row>
    <row r="132" spans="1:10" hidden="1" x14ac:dyDescent="0.3">
      <c r="A132" s="136" t="s">
        <v>166</v>
      </c>
      <c r="B132" s="136" t="s">
        <v>606</v>
      </c>
      <c r="C132" s="136" t="s">
        <v>596</v>
      </c>
      <c r="D132" s="137">
        <v>360</v>
      </c>
      <c r="E132" s="136" t="s">
        <v>806</v>
      </c>
      <c r="F132" s="137"/>
      <c r="G132" s="137"/>
      <c r="H132" s="137"/>
      <c r="I132" s="137"/>
      <c r="J132" s="136" t="s">
        <v>807</v>
      </c>
    </row>
    <row r="133" spans="1:10" hidden="1" x14ac:dyDescent="0.3">
      <c r="A133" s="136" t="s">
        <v>166</v>
      </c>
      <c r="B133" s="136" t="s">
        <v>606</v>
      </c>
      <c r="C133" s="136" t="s">
        <v>594</v>
      </c>
      <c r="D133" s="137">
        <v>360</v>
      </c>
      <c r="E133" s="136" t="s">
        <v>806</v>
      </c>
      <c r="F133" s="137"/>
      <c r="G133" s="137"/>
      <c r="H133" s="137"/>
      <c r="I133" s="137"/>
      <c r="J133" s="136" t="s">
        <v>807</v>
      </c>
    </row>
    <row r="134" spans="1:10" hidden="1" x14ac:dyDescent="0.3">
      <c r="A134" s="136" t="s">
        <v>166</v>
      </c>
      <c r="B134" s="136" t="s">
        <v>606</v>
      </c>
      <c r="C134" s="136" t="s">
        <v>627</v>
      </c>
      <c r="D134" s="137">
        <v>360</v>
      </c>
      <c r="E134" s="136" t="s">
        <v>806</v>
      </c>
      <c r="F134" s="137"/>
      <c r="G134" s="137"/>
      <c r="H134" s="137"/>
      <c r="I134" s="137"/>
      <c r="J134" s="136" t="s">
        <v>807</v>
      </c>
    </row>
    <row r="135" spans="1:10" hidden="1" x14ac:dyDescent="0.3">
      <c r="A135" s="136" t="s">
        <v>166</v>
      </c>
      <c r="B135" s="136" t="s">
        <v>606</v>
      </c>
      <c r="C135" s="136" t="s">
        <v>817</v>
      </c>
      <c r="D135" s="137">
        <v>360</v>
      </c>
      <c r="E135" s="136" t="s">
        <v>806</v>
      </c>
      <c r="F135" s="137"/>
      <c r="G135" s="137"/>
      <c r="H135" s="137"/>
      <c r="I135" s="137"/>
      <c r="J135" s="136" t="s">
        <v>807</v>
      </c>
    </row>
    <row r="136" spans="1:10" hidden="1" x14ac:dyDescent="0.3">
      <c r="A136" s="136" t="s">
        <v>166</v>
      </c>
      <c r="B136" s="136" t="s">
        <v>606</v>
      </c>
      <c r="C136" s="136" t="s">
        <v>625</v>
      </c>
      <c r="D136" s="137">
        <v>360</v>
      </c>
      <c r="E136" s="136" t="s">
        <v>806</v>
      </c>
      <c r="F136" s="137"/>
      <c r="G136" s="137"/>
      <c r="H136" s="137"/>
      <c r="I136" s="137"/>
      <c r="J136" s="136" t="s">
        <v>807</v>
      </c>
    </row>
    <row r="137" spans="1:10" hidden="1" x14ac:dyDescent="0.3">
      <c r="A137" s="136" t="s">
        <v>166</v>
      </c>
      <c r="B137" s="136" t="s">
        <v>606</v>
      </c>
      <c r="C137" s="136" t="s">
        <v>818</v>
      </c>
      <c r="D137" s="137">
        <v>360</v>
      </c>
      <c r="E137" s="136" t="s">
        <v>806</v>
      </c>
      <c r="F137" s="137"/>
      <c r="G137" s="137"/>
      <c r="H137" s="137"/>
      <c r="I137" s="137"/>
      <c r="J137" s="136" t="s">
        <v>807</v>
      </c>
    </row>
    <row r="138" spans="1:10" x14ac:dyDescent="0.3">
      <c r="A138" s="136" t="s">
        <v>166</v>
      </c>
      <c r="B138" s="136" t="s">
        <v>606</v>
      </c>
      <c r="C138" s="136" t="s">
        <v>607</v>
      </c>
      <c r="D138" s="137">
        <v>377.26</v>
      </c>
      <c r="E138" s="136" t="s">
        <v>808</v>
      </c>
      <c r="F138" s="137">
        <v>40</v>
      </c>
      <c r="G138" s="136" t="s">
        <v>809</v>
      </c>
      <c r="H138" s="136" t="s">
        <v>819</v>
      </c>
      <c r="I138" s="136" t="s">
        <v>270</v>
      </c>
      <c r="J138" s="136" t="s">
        <v>807</v>
      </c>
    </row>
    <row r="139" spans="1:10" hidden="1" x14ac:dyDescent="0.3">
      <c r="A139" s="136" t="s">
        <v>166</v>
      </c>
      <c r="B139" s="136" t="s">
        <v>606</v>
      </c>
      <c r="C139" s="136" t="s">
        <v>820</v>
      </c>
      <c r="D139" s="137">
        <v>375.18</v>
      </c>
      <c r="E139" s="136" t="s">
        <v>806</v>
      </c>
      <c r="F139" s="137"/>
      <c r="G139" s="137"/>
      <c r="H139" s="137"/>
      <c r="I139" s="137"/>
      <c r="J139" s="136" t="s">
        <v>807</v>
      </c>
    </row>
    <row r="140" spans="1:10" x14ac:dyDescent="0.3">
      <c r="A140" s="136" t="s">
        <v>166</v>
      </c>
      <c r="B140" s="136" t="s">
        <v>606</v>
      </c>
      <c r="C140" s="136" t="s">
        <v>734</v>
      </c>
      <c r="D140" s="137">
        <v>367.01</v>
      </c>
      <c r="E140" s="136" t="s">
        <v>808</v>
      </c>
      <c r="F140" s="137">
        <v>40</v>
      </c>
      <c r="G140" s="136" t="s">
        <v>809</v>
      </c>
      <c r="H140" s="136" t="s">
        <v>821</v>
      </c>
      <c r="I140" s="136" t="s">
        <v>302</v>
      </c>
      <c r="J140" s="136" t="s">
        <v>807</v>
      </c>
    </row>
    <row r="141" spans="1:10" x14ac:dyDescent="0.3">
      <c r="A141" s="136" t="s">
        <v>166</v>
      </c>
      <c r="B141" s="136" t="s">
        <v>606</v>
      </c>
      <c r="C141" s="136" t="s">
        <v>736</v>
      </c>
      <c r="D141" s="137">
        <v>367.61</v>
      </c>
      <c r="E141" s="136" t="s">
        <v>808</v>
      </c>
      <c r="F141" s="137">
        <v>40</v>
      </c>
      <c r="G141" s="136" t="s">
        <v>809</v>
      </c>
      <c r="H141" s="136" t="s">
        <v>821</v>
      </c>
      <c r="I141" s="136" t="s">
        <v>302</v>
      </c>
      <c r="J141" s="136" t="s">
        <v>807</v>
      </c>
    </row>
    <row r="142" spans="1:10" hidden="1" x14ac:dyDescent="0.3">
      <c r="A142" s="136" t="s">
        <v>166</v>
      </c>
      <c r="B142" s="136" t="s">
        <v>631</v>
      </c>
      <c r="C142" s="136" t="s">
        <v>592</v>
      </c>
      <c r="D142" s="137">
        <v>360</v>
      </c>
      <c r="E142" s="136" t="s">
        <v>806</v>
      </c>
      <c r="F142" s="137"/>
      <c r="G142" s="137"/>
      <c r="H142" s="137"/>
      <c r="I142" s="137"/>
      <c r="J142" s="136" t="s">
        <v>807</v>
      </c>
    </row>
    <row r="143" spans="1:10" hidden="1" x14ac:dyDescent="0.3">
      <c r="A143" s="136" t="s">
        <v>166</v>
      </c>
      <c r="B143" s="136" t="s">
        <v>631</v>
      </c>
      <c r="C143" s="136" t="s">
        <v>602</v>
      </c>
      <c r="D143" s="137">
        <v>360</v>
      </c>
      <c r="E143" s="136" t="s">
        <v>806</v>
      </c>
      <c r="F143" s="137"/>
      <c r="G143" s="137"/>
      <c r="H143" s="137"/>
      <c r="I143" s="137"/>
      <c r="J143" s="136" t="s">
        <v>807</v>
      </c>
    </row>
    <row r="144" spans="1:10" hidden="1" x14ac:dyDescent="0.3">
      <c r="A144" s="136" t="s">
        <v>166</v>
      </c>
      <c r="B144" s="136" t="s">
        <v>631</v>
      </c>
      <c r="C144" s="136" t="s">
        <v>622</v>
      </c>
      <c r="D144" s="137">
        <v>360</v>
      </c>
      <c r="E144" s="136" t="s">
        <v>806</v>
      </c>
      <c r="F144" s="137"/>
      <c r="G144" s="137"/>
      <c r="H144" s="137"/>
      <c r="I144" s="137"/>
      <c r="J144" s="136" t="s">
        <v>807</v>
      </c>
    </row>
    <row r="145" spans="1:10" hidden="1" x14ac:dyDescent="0.3">
      <c r="A145" s="136" t="s">
        <v>166</v>
      </c>
      <c r="B145" s="136" t="s">
        <v>631</v>
      </c>
      <c r="C145" s="136" t="s">
        <v>593</v>
      </c>
      <c r="D145" s="137">
        <v>360</v>
      </c>
      <c r="E145" s="136" t="s">
        <v>806</v>
      </c>
      <c r="F145" s="137"/>
      <c r="G145" s="137"/>
      <c r="H145" s="137"/>
      <c r="I145" s="137"/>
      <c r="J145" s="136" t="s">
        <v>807</v>
      </c>
    </row>
    <row r="146" spans="1:10" hidden="1" x14ac:dyDescent="0.3">
      <c r="A146" s="136" t="s">
        <v>166</v>
      </c>
      <c r="B146" s="136" t="s">
        <v>631</v>
      </c>
      <c r="C146" s="136" t="s">
        <v>618</v>
      </c>
      <c r="D146" s="137">
        <v>360</v>
      </c>
      <c r="E146" s="136" t="s">
        <v>806</v>
      </c>
      <c r="F146" s="137"/>
      <c r="G146" s="137"/>
      <c r="H146" s="137"/>
      <c r="I146" s="137"/>
      <c r="J146" s="136" t="s">
        <v>807</v>
      </c>
    </row>
    <row r="147" spans="1:10" hidden="1" x14ac:dyDescent="0.3">
      <c r="A147" s="136" t="s">
        <v>166</v>
      </c>
      <c r="B147" s="136" t="s">
        <v>631</v>
      </c>
      <c r="C147" s="136" t="s">
        <v>609</v>
      </c>
      <c r="D147" s="137">
        <v>360</v>
      </c>
      <c r="E147" s="136" t="s">
        <v>806</v>
      </c>
      <c r="F147" s="137"/>
      <c r="G147" s="137"/>
      <c r="H147" s="137"/>
      <c r="I147" s="137"/>
      <c r="J147" s="136" t="s">
        <v>807</v>
      </c>
    </row>
    <row r="148" spans="1:10" hidden="1" x14ac:dyDescent="0.3">
      <c r="A148" s="136" t="s">
        <v>166</v>
      </c>
      <c r="B148" s="136" t="s">
        <v>631</v>
      </c>
      <c r="C148" s="136" t="s">
        <v>617</v>
      </c>
      <c r="D148" s="137">
        <v>360</v>
      </c>
      <c r="E148" s="136" t="s">
        <v>806</v>
      </c>
      <c r="F148" s="137"/>
      <c r="G148" s="137"/>
      <c r="H148" s="137"/>
      <c r="I148" s="137"/>
      <c r="J148" s="136" t="s">
        <v>807</v>
      </c>
    </row>
    <row r="149" spans="1:10" hidden="1" x14ac:dyDescent="0.3">
      <c r="A149" s="136" t="s">
        <v>166</v>
      </c>
      <c r="B149" s="136" t="s">
        <v>631</v>
      </c>
      <c r="C149" s="136" t="s">
        <v>591</v>
      </c>
      <c r="D149" s="137">
        <v>360</v>
      </c>
      <c r="E149" s="136" t="s">
        <v>806</v>
      </c>
      <c r="F149" s="137"/>
      <c r="G149" s="137"/>
      <c r="H149" s="137"/>
      <c r="I149" s="137"/>
      <c r="J149" s="136" t="s">
        <v>807</v>
      </c>
    </row>
    <row r="150" spans="1:10" hidden="1" x14ac:dyDescent="0.3">
      <c r="A150" s="136" t="s">
        <v>166</v>
      </c>
      <c r="B150" s="136" t="s">
        <v>631</v>
      </c>
      <c r="C150" s="136" t="s">
        <v>586</v>
      </c>
      <c r="D150" s="137">
        <v>360</v>
      </c>
      <c r="E150" s="136" t="s">
        <v>806</v>
      </c>
      <c r="F150" s="137"/>
      <c r="G150" s="137"/>
      <c r="H150" s="137"/>
      <c r="I150" s="137"/>
      <c r="J150" s="136" t="s">
        <v>807</v>
      </c>
    </row>
    <row r="151" spans="1:10" hidden="1" x14ac:dyDescent="0.3">
      <c r="A151" s="136" t="s">
        <v>166</v>
      </c>
      <c r="B151" s="136" t="s">
        <v>631</v>
      </c>
      <c r="C151" s="136" t="s">
        <v>624</v>
      </c>
      <c r="D151" s="137">
        <v>360</v>
      </c>
      <c r="E151" s="136" t="s">
        <v>806</v>
      </c>
      <c r="F151" s="137"/>
      <c r="G151" s="137"/>
      <c r="H151" s="137"/>
      <c r="I151" s="137"/>
      <c r="J151" s="136" t="s">
        <v>807</v>
      </c>
    </row>
    <row r="152" spans="1:10" x14ac:dyDescent="0.3">
      <c r="A152" s="136" t="s">
        <v>166</v>
      </c>
      <c r="B152" s="136" t="s">
        <v>631</v>
      </c>
      <c r="C152" s="136" t="s">
        <v>589</v>
      </c>
      <c r="D152" s="137">
        <v>390.45</v>
      </c>
      <c r="E152" s="136" t="s">
        <v>808</v>
      </c>
      <c r="F152" s="137">
        <v>40</v>
      </c>
      <c r="G152" s="136" t="s">
        <v>809</v>
      </c>
      <c r="H152" s="136" t="s">
        <v>822</v>
      </c>
      <c r="I152" s="136" t="s">
        <v>319</v>
      </c>
      <c r="J152" s="136" t="s">
        <v>807</v>
      </c>
    </row>
    <row r="153" spans="1:10" hidden="1" x14ac:dyDescent="0.3">
      <c r="A153" s="136" t="s">
        <v>166</v>
      </c>
      <c r="B153" s="136" t="s">
        <v>631</v>
      </c>
      <c r="C153" s="136" t="s">
        <v>582</v>
      </c>
      <c r="D153" s="137">
        <v>364.21</v>
      </c>
      <c r="E153" s="136" t="s">
        <v>806</v>
      </c>
      <c r="F153" s="137"/>
      <c r="G153" s="137"/>
      <c r="H153" s="137"/>
      <c r="I153" s="137"/>
      <c r="J153" s="136" t="s">
        <v>807</v>
      </c>
    </row>
    <row r="154" spans="1:10" hidden="1" x14ac:dyDescent="0.3">
      <c r="A154" s="136" t="s">
        <v>166</v>
      </c>
      <c r="B154" s="136" t="s">
        <v>631</v>
      </c>
      <c r="C154" s="136" t="s">
        <v>588</v>
      </c>
      <c r="D154" s="137">
        <v>361.4</v>
      </c>
      <c r="E154" s="136" t="s">
        <v>806</v>
      </c>
      <c r="F154" s="137"/>
      <c r="G154" s="137"/>
      <c r="H154" s="137"/>
      <c r="I154" s="137"/>
      <c r="J154" s="136" t="s">
        <v>807</v>
      </c>
    </row>
    <row r="155" spans="1:10" hidden="1" x14ac:dyDescent="0.3">
      <c r="A155" s="136" t="s">
        <v>166</v>
      </c>
      <c r="B155" s="136" t="s">
        <v>631</v>
      </c>
      <c r="C155" s="136" t="s">
        <v>597</v>
      </c>
      <c r="D155" s="137">
        <v>365.02</v>
      </c>
      <c r="E155" s="136" t="s">
        <v>806</v>
      </c>
      <c r="F155" s="137"/>
      <c r="G155" s="137"/>
      <c r="H155" s="137"/>
      <c r="I155" s="137"/>
      <c r="J155" s="136" t="s">
        <v>807</v>
      </c>
    </row>
    <row r="156" spans="1:10" hidden="1" x14ac:dyDescent="0.3">
      <c r="A156" s="136" t="s">
        <v>166</v>
      </c>
      <c r="B156" s="136" t="s">
        <v>631</v>
      </c>
      <c r="C156" s="136" t="s">
        <v>604</v>
      </c>
      <c r="D156" s="137">
        <v>360</v>
      </c>
      <c r="E156" s="136" t="s">
        <v>806</v>
      </c>
      <c r="F156" s="137"/>
      <c r="G156" s="137"/>
      <c r="H156" s="137"/>
      <c r="I156" s="137"/>
      <c r="J156" s="136" t="s">
        <v>807</v>
      </c>
    </row>
    <row r="157" spans="1:10" hidden="1" x14ac:dyDescent="0.3">
      <c r="A157" s="136" t="s">
        <v>166</v>
      </c>
      <c r="B157" s="136" t="s">
        <v>631</v>
      </c>
      <c r="C157" s="136" t="s">
        <v>612</v>
      </c>
      <c r="D157" s="137">
        <v>360</v>
      </c>
      <c r="E157" s="136" t="s">
        <v>806</v>
      </c>
      <c r="F157" s="137"/>
      <c r="G157" s="137"/>
      <c r="H157" s="137"/>
      <c r="I157" s="137"/>
      <c r="J157" s="136" t="s">
        <v>807</v>
      </c>
    </row>
    <row r="158" spans="1:10" hidden="1" x14ac:dyDescent="0.3">
      <c r="A158" s="136" t="s">
        <v>166</v>
      </c>
      <c r="B158" s="136" t="s">
        <v>631</v>
      </c>
      <c r="C158" s="136" t="s">
        <v>611</v>
      </c>
      <c r="D158" s="137">
        <v>360</v>
      </c>
      <c r="E158" s="136" t="s">
        <v>806</v>
      </c>
      <c r="F158" s="137"/>
      <c r="G158" s="137"/>
      <c r="H158" s="137"/>
      <c r="I158" s="137"/>
      <c r="J158" s="136" t="s">
        <v>807</v>
      </c>
    </row>
    <row r="159" spans="1:10" hidden="1" x14ac:dyDescent="0.3">
      <c r="A159" s="136" t="s">
        <v>166</v>
      </c>
      <c r="B159" s="136" t="s">
        <v>631</v>
      </c>
      <c r="C159" s="136" t="s">
        <v>599</v>
      </c>
      <c r="D159" s="137">
        <v>360</v>
      </c>
      <c r="E159" s="136" t="s">
        <v>806</v>
      </c>
      <c r="F159" s="137"/>
      <c r="G159" s="137"/>
      <c r="H159" s="137"/>
      <c r="I159" s="137"/>
      <c r="J159" s="136" t="s">
        <v>807</v>
      </c>
    </row>
    <row r="160" spans="1:10" hidden="1" x14ac:dyDescent="0.3">
      <c r="A160" s="136" t="s">
        <v>166</v>
      </c>
      <c r="B160" s="136" t="s">
        <v>631</v>
      </c>
      <c r="C160" s="136" t="s">
        <v>619</v>
      </c>
      <c r="D160" s="137">
        <v>360</v>
      </c>
      <c r="E160" s="136" t="s">
        <v>806</v>
      </c>
      <c r="F160" s="137"/>
      <c r="G160" s="137"/>
      <c r="H160" s="137"/>
      <c r="I160" s="137"/>
      <c r="J160" s="136" t="s">
        <v>807</v>
      </c>
    </row>
    <row r="161" spans="1:10" hidden="1" x14ac:dyDescent="0.3">
      <c r="A161" s="136" t="s">
        <v>166</v>
      </c>
      <c r="B161" s="136" t="s">
        <v>631</v>
      </c>
      <c r="C161" s="136" t="s">
        <v>613</v>
      </c>
      <c r="D161" s="137">
        <v>360</v>
      </c>
      <c r="E161" s="136" t="s">
        <v>806</v>
      </c>
      <c r="F161" s="137"/>
      <c r="G161" s="137"/>
      <c r="H161" s="137"/>
      <c r="I161" s="137"/>
      <c r="J161" s="136" t="s">
        <v>807</v>
      </c>
    </row>
    <row r="162" spans="1:10" hidden="1" x14ac:dyDescent="0.3">
      <c r="A162" s="136" t="s">
        <v>166</v>
      </c>
      <c r="B162" s="136" t="s">
        <v>631</v>
      </c>
      <c r="C162" s="136" t="s">
        <v>615</v>
      </c>
      <c r="D162" s="137">
        <v>360</v>
      </c>
      <c r="E162" s="136" t="s">
        <v>806</v>
      </c>
      <c r="F162" s="137"/>
      <c r="G162" s="137"/>
      <c r="H162" s="137"/>
      <c r="I162" s="137"/>
      <c r="J162" s="136" t="s">
        <v>807</v>
      </c>
    </row>
    <row r="163" spans="1:10" hidden="1" x14ac:dyDescent="0.3">
      <c r="A163" s="136" t="s">
        <v>166</v>
      </c>
      <c r="B163" s="136" t="s">
        <v>631</v>
      </c>
      <c r="C163" s="136" t="s">
        <v>600</v>
      </c>
      <c r="D163" s="137">
        <v>360</v>
      </c>
      <c r="E163" s="136" t="s">
        <v>806</v>
      </c>
      <c r="F163" s="137"/>
      <c r="G163" s="137"/>
      <c r="H163" s="137"/>
      <c r="I163" s="137"/>
      <c r="J163" s="136" t="s">
        <v>807</v>
      </c>
    </row>
    <row r="164" spans="1:10" hidden="1" x14ac:dyDescent="0.3">
      <c r="A164" s="136" t="s">
        <v>166</v>
      </c>
      <c r="B164" s="136" t="s">
        <v>631</v>
      </c>
      <c r="C164" s="136" t="s">
        <v>610</v>
      </c>
      <c r="D164" s="137">
        <v>360</v>
      </c>
      <c r="E164" s="136" t="s">
        <v>806</v>
      </c>
      <c r="F164" s="137"/>
      <c r="G164" s="137"/>
      <c r="H164" s="137"/>
      <c r="I164" s="137"/>
      <c r="J164" s="136" t="s">
        <v>807</v>
      </c>
    </row>
    <row r="165" spans="1:10" hidden="1" x14ac:dyDescent="0.3">
      <c r="A165" s="136" t="s">
        <v>166</v>
      </c>
      <c r="B165" s="136" t="s">
        <v>631</v>
      </c>
      <c r="C165" s="136" t="s">
        <v>590</v>
      </c>
      <c r="D165" s="137">
        <v>360</v>
      </c>
      <c r="E165" s="136" t="s">
        <v>806</v>
      </c>
      <c r="F165" s="137"/>
      <c r="G165" s="137"/>
      <c r="H165" s="137"/>
      <c r="I165" s="137"/>
      <c r="J165" s="136" t="s">
        <v>807</v>
      </c>
    </row>
    <row r="166" spans="1:10" hidden="1" x14ac:dyDescent="0.3">
      <c r="A166" s="136" t="s">
        <v>166</v>
      </c>
      <c r="B166" s="136" t="s">
        <v>631</v>
      </c>
      <c r="C166" s="136" t="s">
        <v>605</v>
      </c>
      <c r="D166" s="137">
        <v>360</v>
      </c>
      <c r="E166" s="136" t="s">
        <v>806</v>
      </c>
      <c r="F166" s="137"/>
      <c r="G166" s="137"/>
      <c r="H166" s="137"/>
      <c r="I166" s="137"/>
      <c r="J166" s="136" t="s">
        <v>807</v>
      </c>
    </row>
    <row r="167" spans="1:10" hidden="1" x14ac:dyDescent="0.3">
      <c r="A167" s="136" t="s">
        <v>166</v>
      </c>
      <c r="B167" s="136" t="s">
        <v>631</v>
      </c>
      <c r="C167" s="136" t="s">
        <v>626</v>
      </c>
      <c r="D167" s="137">
        <v>360.1</v>
      </c>
      <c r="E167" s="136" t="s">
        <v>806</v>
      </c>
      <c r="F167" s="137"/>
      <c r="G167" s="137"/>
      <c r="H167" s="137"/>
      <c r="I167" s="137"/>
      <c r="J167" s="136" t="s">
        <v>807</v>
      </c>
    </row>
    <row r="168" spans="1:10" hidden="1" x14ac:dyDescent="0.3">
      <c r="A168" s="136" t="s">
        <v>166</v>
      </c>
      <c r="B168" s="136" t="s">
        <v>631</v>
      </c>
      <c r="C168" s="136" t="s">
        <v>601</v>
      </c>
      <c r="D168" s="137">
        <v>377.55</v>
      </c>
      <c r="E168" s="136" t="s">
        <v>806</v>
      </c>
      <c r="F168" s="137"/>
      <c r="G168" s="137"/>
      <c r="H168" s="137"/>
      <c r="I168" s="137"/>
      <c r="J168" s="136" t="s">
        <v>807</v>
      </c>
    </row>
    <row r="169" spans="1:10" hidden="1" x14ac:dyDescent="0.3">
      <c r="A169" s="136" t="s">
        <v>166</v>
      </c>
      <c r="B169" s="136" t="s">
        <v>631</v>
      </c>
      <c r="C169" s="136" t="s">
        <v>596</v>
      </c>
      <c r="D169" s="137">
        <v>367.76</v>
      </c>
      <c r="E169" s="136" t="s">
        <v>806</v>
      </c>
      <c r="F169" s="137"/>
      <c r="G169" s="137"/>
      <c r="H169" s="137"/>
      <c r="I169" s="137"/>
      <c r="J169" s="136" t="s">
        <v>807</v>
      </c>
    </row>
    <row r="170" spans="1:10" hidden="1" x14ac:dyDescent="0.3">
      <c r="A170" s="136" t="s">
        <v>166</v>
      </c>
      <c r="B170" s="136" t="s">
        <v>631</v>
      </c>
      <c r="C170" s="136" t="s">
        <v>594</v>
      </c>
      <c r="D170" s="137">
        <v>379.94</v>
      </c>
      <c r="E170" s="136" t="s">
        <v>806</v>
      </c>
      <c r="F170" s="137"/>
      <c r="G170" s="137"/>
      <c r="H170" s="137"/>
      <c r="I170" s="137"/>
      <c r="J170" s="136" t="s">
        <v>807</v>
      </c>
    </row>
    <row r="171" spans="1:10" hidden="1" x14ac:dyDescent="0.3">
      <c r="A171" s="136" t="s">
        <v>166</v>
      </c>
      <c r="B171" s="136" t="s">
        <v>620</v>
      </c>
      <c r="C171" s="136" t="s">
        <v>592</v>
      </c>
      <c r="D171" s="137">
        <v>360</v>
      </c>
      <c r="E171" s="136" t="s">
        <v>806</v>
      </c>
      <c r="F171" s="137"/>
      <c r="G171" s="137"/>
      <c r="H171" s="137"/>
      <c r="I171" s="137"/>
      <c r="J171" s="136" t="s">
        <v>807</v>
      </c>
    </row>
    <row r="172" spans="1:10" hidden="1" x14ac:dyDescent="0.3">
      <c r="A172" s="136" t="s">
        <v>166</v>
      </c>
      <c r="B172" s="136" t="s">
        <v>620</v>
      </c>
      <c r="C172" s="136" t="s">
        <v>602</v>
      </c>
      <c r="D172" s="137">
        <v>360</v>
      </c>
      <c r="E172" s="136" t="s">
        <v>806</v>
      </c>
      <c r="F172" s="137"/>
      <c r="G172" s="137"/>
      <c r="H172" s="137"/>
      <c r="I172" s="137"/>
      <c r="J172" s="136" t="s">
        <v>807</v>
      </c>
    </row>
    <row r="173" spans="1:10" hidden="1" x14ac:dyDescent="0.3">
      <c r="A173" s="136" t="s">
        <v>166</v>
      </c>
      <c r="B173" s="136" t="s">
        <v>620</v>
      </c>
      <c r="C173" s="136" t="s">
        <v>622</v>
      </c>
      <c r="D173" s="137">
        <v>360</v>
      </c>
      <c r="E173" s="136" t="s">
        <v>806</v>
      </c>
      <c r="F173" s="137"/>
      <c r="G173" s="137"/>
      <c r="H173" s="137"/>
      <c r="I173" s="137"/>
      <c r="J173" s="136" t="s">
        <v>807</v>
      </c>
    </row>
    <row r="174" spans="1:10" hidden="1" x14ac:dyDescent="0.3">
      <c r="A174" s="136" t="s">
        <v>166</v>
      </c>
      <c r="B174" s="136" t="s">
        <v>620</v>
      </c>
      <c r="C174" s="136" t="s">
        <v>593</v>
      </c>
      <c r="D174" s="137">
        <v>360</v>
      </c>
      <c r="E174" s="136" t="s">
        <v>806</v>
      </c>
      <c r="F174" s="137"/>
      <c r="G174" s="137"/>
      <c r="H174" s="137"/>
      <c r="I174" s="137"/>
      <c r="J174" s="136" t="s">
        <v>807</v>
      </c>
    </row>
    <row r="175" spans="1:10" hidden="1" x14ac:dyDescent="0.3">
      <c r="A175" s="136" t="s">
        <v>166</v>
      </c>
      <c r="B175" s="136" t="s">
        <v>620</v>
      </c>
      <c r="C175" s="136" t="s">
        <v>618</v>
      </c>
      <c r="D175" s="137">
        <v>360</v>
      </c>
      <c r="E175" s="136" t="s">
        <v>806</v>
      </c>
      <c r="F175" s="137"/>
      <c r="G175" s="137"/>
      <c r="H175" s="137"/>
      <c r="I175" s="137"/>
      <c r="J175" s="136" t="s">
        <v>807</v>
      </c>
    </row>
    <row r="176" spans="1:10" hidden="1" x14ac:dyDescent="0.3">
      <c r="A176" s="136" t="s">
        <v>166</v>
      </c>
      <c r="B176" s="136" t="s">
        <v>620</v>
      </c>
      <c r="C176" s="136" t="s">
        <v>609</v>
      </c>
      <c r="D176" s="137">
        <v>360</v>
      </c>
      <c r="E176" s="136" t="s">
        <v>806</v>
      </c>
      <c r="F176" s="137"/>
      <c r="G176" s="137"/>
      <c r="H176" s="137"/>
      <c r="I176" s="137"/>
      <c r="J176" s="136" t="s">
        <v>807</v>
      </c>
    </row>
    <row r="177" spans="1:10" hidden="1" x14ac:dyDescent="0.3">
      <c r="A177" s="136" t="s">
        <v>166</v>
      </c>
      <c r="B177" s="136" t="s">
        <v>620</v>
      </c>
      <c r="C177" s="136" t="s">
        <v>617</v>
      </c>
      <c r="D177" s="137">
        <v>360</v>
      </c>
      <c r="E177" s="136" t="s">
        <v>806</v>
      </c>
      <c r="F177" s="137"/>
      <c r="G177" s="137"/>
      <c r="H177" s="137"/>
      <c r="I177" s="137"/>
      <c r="J177" s="136" t="s">
        <v>807</v>
      </c>
    </row>
    <row r="178" spans="1:10" x14ac:dyDescent="0.3">
      <c r="A178" s="136" t="s">
        <v>166</v>
      </c>
      <c r="B178" s="136" t="s">
        <v>620</v>
      </c>
      <c r="C178" s="136" t="s">
        <v>591</v>
      </c>
      <c r="D178" s="137">
        <v>360</v>
      </c>
      <c r="E178" s="136" t="s">
        <v>808</v>
      </c>
      <c r="F178" s="137">
        <v>40</v>
      </c>
      <c r="G178" s="136" t="s">
        <v>809</v>
      </c>
      <c r="H178" s="136" t="s">
        <v>823</v>
      </c>
      <c r="I178" s="136" t="s">
        <v>306</v>
      </c>
      <c r="J178" s="136" t="s">
        <v>807</v>
      </c>
    </row>
    <row r="179" spans="1:10" hidden="1" x14ac:dyDescent="0.3">
      <c r="A179" s="136" t="s">
        <v>166</v>
      </c>
      <c r="B179" s="136" t="s">
        <v>620</v>
      </c>
      <c r="C179" s="136" t="s">
        <v>586</v>
      </c>
      <c r="D179" s="137">
        <v>360</v>
      </c>
      <c r="E179" s="136" t="s">
        <v>806</v>
      </c>
      <c r="F179" s="137"/>
      <c r="G179" s="137"/>
      <c r="H179" s="137"/>
      <c r="I179" s="137"/>
      <c r="J179" s="136" t="s">
        <v>807</v>
      </c>
    </row>
    <row r="180" spans="1:10" hidden="1" x14ac:dyDescent="0.3">
      <c r="A180" s="136" t="s">
        <v>166</v>
      </c>
      <c r="B180" s="136" t="s">
        <v>620</v>
      </c>
      <c r="C180" s="136" t="s">
        <v>624</v>
      </c>
      <c r="D180" s="137">
        <v>378.14</v>
      </c>
      <c r="E180" s="136" t="s">
        <v>806</v>
      </c>
      <c r="F180" s="137"/>
      <c r="G180" s="136"/>
      <c r="H180" s="136"/>
      <c r="I180" s="136"/>
      <c r="J180" s="136" t="s">
        <v>807</v>
      </c>
    </row>
    <row r="181" spans="1:10" hidden="1" x14ac:dyDescent="0.3">
      <c r="A181" s="136" t="s">
        <v>166</v>
      </c>
      <c r="B181" s="136" t="s">
        <v>620</v>
      </c>
      <c r="C181" s="136" t="s">
        <v>589</v>
      </c>
      <c r="D181" s="137">
        <v>371.53</v>
      </c>
      <c r="E181" s="136" t="s">
        <v>806</v>
      </c>
      <c r="F181" s="137"/>
      <c r="G181" s="136"/>
      <c r="H181" s="136"/>
      <c r="I181" s="136"/>
      <c r="J181" s="136" t="s">
        <v>807</v>
      </c>
    </row>
    <row r="182" spans="1:10" hidden="1" x14ac:dyDescent="0.3">
      <c r="A182" s="136" t="s">
        <v>166</v>
      </c>
      <c r="B182" s="136" t="s">
        <v>620</v>
      </c>
      <c r="C182" s="136" t="s">
        <v>582</v>
      </c>
      <c r="D182" s="137">
        <v>374.47</v>
      </c>
      <c r="E182" s="136" t="s">
        <v>806</v>
      </c>
      <c r="F182" s="137"/>
      <c r="G182" s="137"/>
      <c r="H182" s="137"/>
      <c r="I182" s="137"/>
      <c r="J182" s="136" t="s">
        <v>807</v>
      </c>
    </row>
    <row r="183" spans="1:10" hidden="1" x14ac:dyDescent="0.3">
      <c r="A183" s="136" t="s">
        <v>166</v>
      </c>
      <c r="B183" s="136" t="s">
        <v>620</v>
      </c>
      <c r="C183" s="136" t="s">
        <v>588</v>
      </c>
      <c r="D183" s="137">
        <v>386.59</v>
      </c>
      <c r="E183" s="136" t="s">
        <v>806</v>
      </c>
      <c r="F183" s="137"/>
      <c r="G183" s="137"/>
      <c r="H183" s="137"/>
      <c r="I183" s="137"/>
      <c r="J183" s="136" t="s">
        <v>807</v>
      </c>
    </row>
    <row r="184" spans="1:10" hidden="1" x14ac:dyDescent="0.3">
      <c r="A184" s="136" t="s">
        <v>166</v>
      </c>
      <c r="B184" s="136" t="s">
        <v>620</v>
      </c>
      <c r="C184" s="136" t="s">
        <v>597</v>
      </c>
      <c r="D184" s="137">
        <v>360</v>
      </c>
      <c r="E184" s="136" t="s">
        <v>806</v>
      </c>
      <c r="F184" s="137"/>
      <c r="G184" s="137"/>
      <c r="H184" s="137"/>
      <c r="I184" s="137"/>
      <c r="J184" s="136" t="s">
        <v>807</v>
      </c>
    </row>
    <row r="185" spans="1:10" hidden="1" x14ac:dyDescent="0.3">
      <c r="A185" s="136" t="s">
        <v>166</v>
      </c>
      <c r="B185" s="136" t="s">
        <v>620</v>
      </c>
      <c r="C185" s="136" t="s">
        <v>604</v>
      </c>
      <c r="D185" s="137">
        <v>360</v>
      </c>
      <c r="E185" s="136" t="s">
        <v>806</v>
      </c>
      <c r="F185" s="137"/>
      <c r="G185" s="137"/>
      <c r="H185" s="137"/>
      <c r="I185" s="137"/>
      <c r="J185" s="136" t="s">
        <v>807</v>
      </c>
    </row>
    <row r="186" spans="1:10" hidden="1" x14ac:dyDescent="0.3">
      <c r="A186" s="136" t="s">
        <v>166</v>
      </c>
      <c r="B186" s="136" t="s">
        <v>620</v>
      </c>
      <c r="C186" s="136" t="s">
        <v>612</v>
      </c>
      <c r="D186" s="137">
        <v>360</v>
      </c>
      <c r="E186" s="136" t="s">
        <v>806</v>
      </c>
      <c r="F186" s="137"/>
      <c r="G186" s="137"/>
      <c r="H186" s="137"/>
      <c r="I186" s="137"/>
      <c r="J186" s="136" t="s">
        <v>807</v>
      </c>
    </row>
    <row r="187" spans="1:10" x14ac:dyDescent="0.3">
      <c r="A187" s="136" t="s">
        <v>166</v>
      </c>
      <c r="B187" s="136" t="s">
        <v>620</v>
      </c>
      <c r="C187" s="136" t="s">
        <v>611</v>
      </c>
      <c r="D187" s="137">
        <v>360</v>
      </c>
      <c r="E187" s="136" t="s">
        <v>808</v>
      </c>
      <c r="F187" s="137">
        <v>40</v>
      </c>
      <c r="G187" s="136" t="s">
        <v>809</v>
      </c>
      <c r="H187" s="136" t="s">
        <v>824</v>
      </c>
      <c r="I187" s="136" t="s">
        <v>304</v>
      </c>
      <c r="J187" s="136" t="s">
        <v>807</v>
      </c>
    </row>
    <row r="188" spans="1:10" hidden="1" x14ac:dyDescent="0.3">
      <c r="A188" s="136" t="s">
        <v>166</v>
      </c>
      <c r="B188" s="136" t="s">
        <v>620</v>
      </c>
      <c r="C188" s="136" t="s">
        <v>599</v>
      </c>
      <c r="D188" s="137">
        <v>360</v>
      </c>
      <c r="E188" s="136" t="s">
        <v>806</v>
      </c>
      <c r="F188" s="137"/>
      <c r="G188" s="137"/>
      <c r="H188" s="137"/>
      <c r="I188" s="137"/>
      <c r="J188" s="136" t="s">
        <v>807</v>
      </c>
    </row>
    <row r="189" spans="1:10" hidden="1" x14ac:dyDescent="0.3">
      <c r="A189" s="136" t="s">
        <v>166</v>
      </c>
      <c r="B189" s="136" t="s">
        <v>620</v>
      </c>
      <c r="C189" s="136" t="s">
        <v>619</v>
      </c>
      <c r="D189" s="137">
        <v>360</v>
      </c>
      <c r="E189" s="136" t="s">
        <v>806</v>
      </c>
      <c r="F189" s="137"/>
      <c r="G189" s="137"/>
      <c r="H189" s="137"/>
      <c r="I189" s="137"/>
      <c r="J189" s="136" t="s">
        <v>807</v>
      </c>
    </row>
    <row r="190" spans="1:10" hidden="1" x14ac:dyDescent="0.3">
      <c r="A190" s="136" t="s">
        <v>166</v>
      </c>
      <c r="B190" s="136" t="s">
        <v>620</v>
      </c>
      <c r="C190" s="136" t="s">
        <v>613</v>
      </c>
      <c r="D190" s="137">
        <v>360</v>
      </c>
      <c r="E190" s="136" t="s">
        <v>806</v>
      </c>
      <c r="F190" s="137"/>
      <c r="G190" s="137"/>
      <c r="H190" s="137"/>
      <c r="I190" s="137"/>
      <c r="J190" s="136" t="s">
        <v>807</v>
      </c>
    </row>
    <row r="191" spans="1:10" hidden="1" x14ac:dyDescent="0.3">
      <c r="A191" s="136" t="s">
        <v>166</v>
      </c>
      <c r="B191" s="136" t="s">
        <v>620</v>
      </c>
      <c r="C191" s="136" t="s">
        <v>615</v>
      </c>
      <c r="D191" s="137">
        <v>360</v>
      </c>
      <c r="E191" s="136" t="s">
        <v>806</v>
      </c>
      <c r="F191" s="137"/>
      <c r="G191" s="137"/>
      <c r="H191" s="137"/>
      <c r="I191" s="137"/>
      <c r="J191" s="136" t="s">
        <v>807</v>
      </c>
    </row>
    <row r="192" spans="1:10" hidden="1" x14ac:dyDescent="0.3">
      <c r="A192" s="136" t="s">
        <v>166</v>
      </c>
      <c r="B192" s="136" t="s">
        <v>620</v>
      </c>
      <c r="C192" s="136" t="s">
        <v>600</v>
      </c>
      <c r="D192" s="137">
        <v>360</v>
      </c>
      <c r="E192" s="136" t="s">
        <v>806</v>
      </c>
      <c r="F192" s="137"/>
      <c r="G192" s="137"/>
      <c r="H192" s="137"/>
      <c r="I192" s="137"/>
      <c r="J192" s="136" t="s">
        <v>807</v>
      </c>
    </row>
    <row r="193" spans="1:10" hidden="1" x14ac:dyDescent="0.3">
      <c r="A193" s="136" t="s">
        <v>166</v>
      </c>
      <c r="B193" s="136" t="s">
        <v>620</v>
      </c>
      <c r="C193" s="136" t="s">
        <v>610</v>
      </c>
      <c r="D193" s="137">
        <v>443.75</v>
      </c>
      <c r="E193" s="136" t="s">
        <v>806</v>
      </c>
      <c r="F193" s="137"/>
      <c r="G193" s="137"/>
      <c r="H193" s="137"/>
      <c r="I193" s="137"/>
      <c r="J193" s="136" t="s">
        <v>807</v>
      </c>
    </row>
    <row r="194" spans="1:10" hidden="1" x14ac:dyDescent="0.3">
      <c r="A194" s="136" t="s">
        <v>166</v>
      </c>
      <c r="B194" s="136" t="s">
        <v>620</v>
      </c>
      <c r="C194" s="136" t="s">
        <v>590</v>
      </c>
      <c r="D194" s="137">
        <v>380.77</v>
      </c>
      <c r="E194" s="136" t="s">
        <v>806</v>
      </c>
      <c r="F194" s="137"/>
      <c r="G194" s="137"/>
      <c r="H194" s="137"/>
      <c r="I194" s="137"/>
      <c r="J194" s="136" t="s">
        <v>807</v>
      </c>
    </row>
    <row r="195" spans="1:10" hidden="1" x14ac:dyDescent="0.3">
      <c r="A195" s="136" t="s">
        <v>166</v>
      </c>
      <c r="B195" s="136" t="s">
        <v>620</v>
      </c>
      <c r="C195" s="136" t="s">
        <v>605</v>
      </c>
      <c r="D195" s="137">
        <v>457.88</v>
      </c>
      <c r="E195" s="136" t="s">
        <v>806</v>
      </c>
      <c r="F195" s="137"/>
      <c r="G195" s="137"/>
      <c r="H195" s="137"/>
      <c r="I195" s="137"/>
      <c r="J195" s="136" t="s">
        <v>807</v>
      </c>
    </row>
    <row r="196" spans="1:10" hidden="1" x14ac:dyDescent="0.3">
      <c r="A196" s="136" t="s">
        <v>166</v>
      </c>
      <c r="B196" s="136" t="s">
        <v>608</v>
      </c>
      <c r="C196" s="136" t="s">
        <v>592</v>
      </c>
      <c r="D196" s="137">
        <v>360</v>
      </c>
      <c r="E196" s="136" t="s">
        <v>806</v>
      </c>
      <c r="F196" s="137"/>
      <c r="G196" s="137"/>
      <c r="H196" s="137"/>
      <c r="I196" s="137"/>
      <c r="J196" s="136" t="s">
        <v>807</v>
      </c>
    </row>
    <row r="197" spans="1:10" hidden="1" x14ac:dyDescent="0.3">
      <c r="A197" s="136" t="s">
        <v>166</v>
      </c>
      <c r="B197" s="136" t="s">
        <v>608</v>
      </c>
      <c r="C197" s="136" t="s">
        <v>602</v>
      </c>
      <c r="D197" s="137">
        <v>360</v>
      </c>
      <c r="E197" s="136" t="s">
        <v>806</v>
      </c>
      <c r="F197" s="137"/>
      <c r="G197" s="137"/>
      <c r="H197" s="137"/>
      <c r="I197" s="137"/>
      <c r="J197" s="136" t="s">
        <v>807</v>
      </c>
    </row>
    <row r="198" spans="1:10" hidden="1" x14ac:dyDescent="0.3">
      <c r="A198" s="136" t="s">
        <v>166</v>
      </c>
      <c r="B198" s="136" t="s">
        <v>608</v>
      </c>
      <c r="C198" s="136" t="s">
        <v>622</v>
      </c>
      <c r="D198" s="137">
        <v>360</v>
      </c>
      <c r="E198" s="136" t="s">
        <v>806</v>
      </c>
      <c r="F198" s="137"/>
      <c r="G198" s="137"/>
      <c r="H198" s="137"/>
      <c r="I198" s="137"/>
      <c r="J198" s="136" t="s">
        <v>807</v>
      </c>
    </row>
    <row r="199" spans="1:10" hidden="1" x14ac:dyDescent="0.3">
      <c r="A199" s="136" t="s">
        <v>166</v>
      </c>
      <c r="B199" s="136" t="s">
        <v>608</v>
      </c>
      <c r="C199" s="136" t="s">
        <v>593</v>
      </c>
      <c r="D199" s="137">
        <v>360</v>
      </c>
      <c r="E199" s="136" t="s">
        <v>806</v>
      </c>
      <c r="F199" s="137"/>
      <c r="G199" s="137"/>
      <c r="H199" s="137"/>
      <c r="I199" s="137"/>
      <c r="J199" s="136" t="s">
        <v>807</v>
      </c>
    </row>
    <row r="200" spans="1:10" hidden="1" x14ac:dyDescent="0.3">
      <c r="A200" s="136" t="s">
        <v>166</v>
      </c>
      <c r="B200" s="136" t="s">
        <v>608</v>
      </c>
      <c r="C200" s="136" t="s">
        <v>618</v>
      </c>
      <c r="D200" s="137">
        <v>360</v>
      </c>
      <c r="E200" s="136" t="s">
        <v>806</v>
      </c>
      <c r="F200" s="137"/>
      <c r="G200" s="137"/>
      <c r="H200" s="137"/>
      <c r="I200" s="137"/>
      <c r="J200" s="136" t="s">
        <v>807</v>
      </c>
    </row>
    <row r="201" spans="1:10" hidden="1" x14ac:dyDescent="0.3">
      <c r="A201" s="136" t="s">
        <v>166</v>
      </c>
      <c r="B201" s="136" t="s">
        <v>608</v>
      </c>
      <c r="C201" s="136" t="s">
        <v>609</v>
      </c>
      <c r="D201" s="137">
        <v>360</v>
      </c>
      <c r="E201" s="136" t="s">
        <v>806</v>
      </c>
      <c r="F201" s="137"/>
      <c r="G201" s="137"/>
      <c r="H201" s="137"/>
      <c r="I201" s="137"/>
      <c r="J201" s="136" t="s">
        <v>807</v>
      </c>
    </row>
    <row r="202" spans="1:10" hidden="1" x14ac:dyDescent="0.3">
      <c r="A202" s="136" t="s">
        <v>166</v>
      </c>
      <c r="B202" s="136" t="s">
        <v>608</v>
      </c>
      <c r="C202" s="136" t="s">
        <v>617</v>
      </c>
      <c r="D202" s="137">
        <v>360</v>
      </c>
      <c r="E202" s="136" t="s">
        <v>806</v>
      </c>
      <c r="F202" s="137"/>
      <c r="G202" s="137"/>
      <c r="H202" s="137"/>
      <c r="I202" s="137"/>
      <c r="J202" s="136" t="s">
        <v>807</v>
      </c>
    </row>
    <row r="203" spans="1:10" hidden="1" x14ac:dyDescent="0.3">
      <c r="A203" s="136" t="s">
        <v>166</v>
      </c>
      <c r="B203" s="136" t="s">
        <v>608</v>
      </c>
      <c r="C203" s="136" t="s">
        <v>591</v>
      </c>
      <c r="D203" s="137">
        <v>360</v>
      </c>
      <c r="E203" s="136" t="s">
        <v>806</v>
      </c>
      <c r="F203" s="137"/>
      <c r="G203" s="137"/>
      <c r="H203" s="137"/>
      <c r="I203" s="137"/>
      <c r="J203" s="136" t="s">
        <v>807</v>
      </c>
    </row>
    <row r="204" spans="1:10" hidden="1" x14ac:dyDescent="0.3">
      <c r="A204" s="136" t="s">
        <v>166</v>
      </c>
      <c r="B204" s="136" t="s">
        <v>608</v>
      </c>
      <c r="C204" s="136" t="s">
        <v>586</v>
      </c>
      <c r="D204" s="137">
        <v>360</v>
      </c>
      <c r="E204" s="136" t="s">
        <v>806</v>
      </c>
      <c r="F204" s="137"/>
      <c r="G204" s="137"/>
      <c r="H204" s="137"/>
      <c r="I204" s="137"/>
      <c r="J204" s="136" t="s">
        <v>807</v>
      </c>
    </row>
    <row r="205" spans="1:10" hidden="1" x14ac:dyDescent="0.3">
      <c r="A205" s="136" t="s">
        <v>166</v>
      </c>
      <c r="B205" s="136" t="s">
        <v>608</v>
      </c>
      <c r="C205" s="136" t="s">
        <v>624</v>
      </c>
      <c r="D205" s="137">
        <v>360</v>
      </c>
      <c r="E205" s="136" t="s">
        <v>806</v>
      </c>
      <c r="F205" s="137"/>
      <c r="G205" s="137"/>
      <c r="H205" s="137"/>
      <c r="I205" s="137"/>
      <c r="J205" s="136" t="s">
        <v>807</v>
      </c>
    </row>
    <row r="206" spans="1:10" x14ac:dyDescent="0.3">
      <c r="A206" s="136" t="s">
        <v>166</v>
      </c>
      <c r="B206" s="136" t="s">
        <v>608</v>
      </c>
      <c r="C206" s="136" t="s">
        <v>589</v>
      </c>
      <c r="D206" s="137">
        <v>376.8</v>
      </c>
      <c r="E206" s="136" t="s">
        <v>808</v>
      </c>
      <c r="F206" s="137">
        <v>40</v>
      </c>
      <c r="G206" s="136" t="s">
        <v>809</v>
      </c>
      <c r="H206" s="136" t="s">
        <v>825</v>
      </c>
      <c r="I206" s="136" t="s">
        <v>316</v>
      </c>
      <c r="J206" s="136" t="s">
        <v>807</v>
      </c>
    </row>
    <row r="207" spans="1:10" hidden="1" x14ac:dyDescent="0.3">
      <c r="A207" s="136" t="s">
        <v>166</v>
      </c>
      <c r="B207" s="136" t="s">
        <v>608</v>
      </c>
      <c r="C207" s="136" t="s">
        <v>582</v>
      </c>
      <c r="D207" s="137">
        <v>375.43</v>
      </c>
      <c r="E207" s="136" t="s">
        <v>806</v>
      </c>
      <c r="F207" s="137"/>
      <c r="G207" s="137"/>
      <c r="H207" s="137"/>
      <c r="I207" s="137"/>
      <c r="J207" s="136" t="s">
        <v>807</v>
      </c>
    </row>
    <row r="208" spans="1:10" x14ac:dyDescent="0.3">
      <c r="A208" s="136" t="s">
        <v>166</v>
      </c>
      <c r="B208" s="136" t="s">
        <v>608</v>
      </c>
      <c r="C208" s="136" t="s">
        <v>588</v>
      </c>
      <c r="D208" s="137">
        <v>361.26</v>
      </c>
      <c r="E208" s="136" t="s">
        <v>808</v>
      </c>
      <c r="F208" s="137">
        <v>40</v>
      </c>
      <c r="G208" s="136" t="s">
        <v>809</v>
      </c>
      <c r="H208" s="136" t="s">
        <v>826</v>
      </c>
      <c r="I208" s="136" t="s">
        <v>272</v>
      </c>
      <c r="J208" s="136" t="s">
        <v>807</v>
      </c>
    </row>
    <row r="209" spans="1:10" hidden="1" x14ac:dyDescent="0.3">
      <c r="A209" s="136" t="s">
        <v>166</v>
      </c>
      <c r="B209" s="136" t="s">
        <v>608</v>
      </c>
      <c r="C209" s="136" t="s">
        <v>597</v>
      </c>
      <c r="D209" s="137">
        <v>377.52</v>
      </c>
      <c r="E209" s="136" t="s">
        <v>806</v>
      </c>
      <c r="F209" s="137"/>
      <c r="G209" s="137"/>
      <c r="H209" s="137"/>
      <c r="I209" s="137"/>
      <c r="J209" s="136" t="s">
        <v>807</v>
      </c>
    </row>
    <row r="210" spans="1:10" hidden="1" x14ac:dyDescent="0.3">
      <c r="A210" s="136" t="s">
        <v>166</v>
      </c>
      <c r="B210" s="136" t="s">
        <v>608</v>
      </c>
      <c r="C210" s="136" t="s">
        <v>604</v>
      </c>
      <c r="D210" s="137">
        <v>360</v>
      </c>
      <c r="E210" s="136" t="s">
        <v>806</v>
      </c>
      <c r="F210" s="137"/>
      <c r="G210" s="137"/>
      <c r="H210" s="137"/>
      <c r="I210" s="137"/>
      <c r="J210" s="136" t="s">
        <v>807</v>
      </c>
    </row>
    <row r="211" spans="1:10" hidden="1" x14ac:dyDescent="0.3">
      <c r="A211" s="136" t="s">
        <v>166</v>
      </c>
      <c r="B211" s="136" t="s">
        <v>608</v>
      </c>
      <c r="C211" s="136" t="s">
        <v>612</v>
      </c>
      <c r="D211" s="137">
        <v>360</v>
      </c>
      <c r="E211" s="136" t="s">
        <v>806</v>
      </c>
      <c r="F211" s="137"/>
      <c r="G211" s="137"/>
      <c r="H211" s="137"/>
      <c r="I211" s="137"/>
      <c r="J211" s="136" t="s">
        <v>807</v>
      </c>
    </row>
    <row r="212" spans="1:10" hidden="1" x14ac:dyDescent="0.3">
      <c r="A212" s="136" t="s">
        <v>166</v>
      </c>
      <c r="B212" s="136" t="s">
        <v>608</v>
      </c>
      <c r="C212" s="136" t="s">
        <v>611</v>
      </c>
      <c r="D212" s="137">
        <v>360</v>
      </c>
      <c r="E212" s="136" t="s">
        <v>806</v>
      </c>
      <c r="F212" s="137"/>
      <c r="G212" s="137"/>
      <c r="H212" s="137"/>
      <c r="I212" s="137"/>
      <c r="J212" s="136" t="s">
        <v>807</v>
      </c>
    </row>
    <row r="213" spans="1:10" hidden="1" x14ac:dyDescent="0.3">
      <c r="A213" s="136" t="s">
        <v>166</v>
      </c>
      <c r="B213" s="136" t="s">
        <v>608</v>
      </c>
      <c r="C213" s="136" t="s">
        <v>599</v>
      </c>
      <c r="D213" s="137">
        <v>360</v>
      </c>
      <c r="E213" s="136" t="s">
        <v>806</v>
      </c>
      <c r="F213" s="137"/>
      <c r="G213" s="137"/>
      <c r="H213" s="137"/>
      <c r="I213" s="137"/>
      <c r="J213" s="136" t="s">
        <v>807</v>
      </c>
    </row>
    <row r="214" spans="1:10" hidden="1" x14ac:dyDescent="0.3">
      <c r="A214" s="136" t="s">
        <v>166</v>
      </c>
      <c r="B214" s="136" t="s">
        <v>608</v>
      </c>
      <c r="C214" s="136" t="s">
        <v>619</v>
      </c>
      <c r="D214" s="137">
        <v>360</v>
      </c>
      <c r="E214" s="136" t="s">
        <v>806</v>
      </c>
      <c r="F214" s="137"/>
      <c r="G214" s="137"/>
      <c r="H214" s="137"/>
      <c r="I214" s="137"/>
      <c r="J214" s="136" t="s">
        <v>807</v>
      </c>
    </row>
    <row r="215" spans="1:10" hidden="1" x14ac:dyDescent="0.3">
      <c r="A215" s="136" t="s">
        <v>166</v>
      </c>
      <c r="B215" s="136" t="s">
        <v>608</v>
      </c>
      <c r="C215" s="136" t="s">
        <v>613</v>
      </c>
      <c r="D215" s="137">
        <v>360</v>
      </c>
      <c r="E215" s="136" t="s">
        <v>806</v>
      </c>
      <c r="F215" s="137"/>
      <c r="G215" s="137"/>
      <c r="H215" s="137"/>
      <c r="I215" s="137"/>
      <c r="J215" s="136" t="s">
        <v>807</v>
      </c>
    </row>
    <row r="216" spans="1:10" hidden="1" x14ac:dyDescent="0.3">
      <c r="A216" s="136" t="s">
        <v>166</v>
      </c>
      <c r="B216" s="136" t="s">
        <v>608</v>
      </c>
      <c r="C216" s="136" t="s">
        <v>615</v>
      </c>
      <c r="D216" s="137">
        <v>360</v>
      </c>
      <c r="E216" s="136" t="s">
        <v>806</v>
      </c>
      <c r="F216" s="137"/>
      <c r="G216" s="137"/>
      <c r="H216" s="137"/>
      <c r="I216" s="137"/>
      <c r="J216" s="136" t="s">
        <v>807</v>
      </c>
    </row>
    <row r="217" spans="1:10" hidden="1" x14ac:dyDescent="0.3">
      <c r="A217" s="136" t="s">
        <v>166</v>
      </c>
      <c r="B217" s="136" t="s">
        <v>608</v>
      </c>
      <c r="C217" s="136" t="s">
        <v>600</v>
      </c>
      <c r="D217" s="137">
        <v>360</v>
      </c>
      <c r="E217" s="136" t="s">
        <v>806</v>
      </c>
      <c r="F217" s="137"/>
      <c r="G217" s="137"/>
      <c r="H217" s="137"/>
      <c r="I217" s="137"/>
      <c r="J217" s="136" t="s">
        <v>807</v>
      </c>
    </row>
    <row r="218" spans="1:10" hidden="1" x14ac:dyDescent="0.3">
      <c r="A218" s="136" t="s">
        <v>166</v>
      </c>
      <c r="B218" s="136" t="s">
        <v>608</v>
      </c>
      <c r="C218" s="136" t="s">
        <v>610</v>
      </c>
      <c r="D218" s="137">
        <v>360</v>
      </c>
      <c r="E218" s="136" t="s">
        <v>806</v>
      </c>
      <c r="F218" s="137"/>
      <c r="G218" s="137"/>
      <c r="H218" s="137"/>
      <c r="I218" s="137"/>
      <c r="J218" s="136" t="s">
        <v>807</v>
      </c>
    </row>
    <row r="219" spans="1:10" hidden="1" x14ac:dyDescent="0.3">
      <c r="A219" s="136" t="s">
        <v>166</v>
      </c>
      <c r="B219" s="136" t="s">
        <v>608</v>
      </c>
      <c r="C219" s="136" t="s">
        <v>590</v>
      </c>
      <c r="D219" s="137">
        <v>360</v>
      </c>
      <c r="E219" s="136" t="s">
        <v>806</v>
      </c>
      <c r="F219" s="137"/>
      <c r="G219" s="137"/>
      <c r="H219" s="137"/>
      <c r="I219" s="137"/>
      <c r="J219" s="136" t="s">
        <v>807</v>
      </c>
    </row>
    <row r="220" spans="1:10" hidden="1" x14ac:dyDescent="0.3">
      <c r="A220" s="136" t="s">
        <v>166</v>
      </c>
      <c r="B220" s="136" t="s">
        <v>608</v>
      </c>
      <c r="C220" s="136" t="s">
        <v>605</v>
      </c>
      <c r="D220" s="137">
        <v>419.89</v>
      </c>
      <c r="E220" s="136" t="s">
        <v>806</v>
      </c>
      <c r="F220" s="137"/>
      <c r="G220" s="137"/>
      <c r="H220" s="137"/>
      <c r="I220" s="137"/>
      <c r="J220" s="136" t="s">
        <v>807</v>
      </c>
    </row>
    <row r="221" spans="1:10" x14ac:dyDescent="0.3">
      <c r="A221" s="136" t="s">
        <v>166</v>
      </c>
      <c r="B221" s="136" t="s">
        <v>608</v>
      </c>
      <c r="C221" s="136" t="s">
        <v>626</v>
      </c>
      <c r="D221" s="137">
        <v>385.45</v>
      </c>
      <c r="E221" s="136" t="s">
        <v>808</v>
      </c>
      <c r="F221" s="137">
        <v>50</v>
      </c>
      <c r="G221" s="136" t="s">
        <v>827</v>
      </c>
      <c r="H221" s="136" t="s">
        <v>828</v>
      </c>
      <c r="I221" s="136" t="s">
        <v>829</v>
      </c>
      <c r="J221" s="136" t="s">
        <v>807</v>
      </c>
    </row>
    <row r="222" spans="1:10" x14ac:dyDescent="0.3">
      <c r="A222" s="136" t="s">
        <v>166</v>
      </c>
      <c r="B222" s="136" t="s">
        <v>608</v>
      </c>
      <c r="C222" s="136" t="s">
        <v>601</v>
      </c>
      <c r="D222" s="137">
        <v>413.88</v>
      </c>
      <c r="E222" s="136" t="s">
        <v>808</v>
      </c>
      <c r="F222" s="137">
        <v>40</v>
      </c>
      <c r="G222" s="136" t="s">
        <v>809</v>
      </c>
      <c r="H222" s="136" t="s">
        <v>830</v>
      </c>
      <c r="I222" s="136" t="s">
        <v>315</v>
      </c>
      <c r="J222" s="136" t="s">
        <v>807</v>
      </c>
    </row>
    <row r="223" spans="1:10" hidden="1" x14ac:dyDescent="0.3">
      <c r="A223" s="136" t="s">
        <v>166</v>
      </c>
      <c r="B223" s="136" t="s">
        <v>595</v>
      </c>
      <c r="C223" s="136" t="s">
        <v>592</v>
      </c>
      <c r="D223" s="137">
        <v>360.8</v>
      </c>
      <c r="E223" s="136" t="s">
        <v>806</v>
      </c>
      <c r="F223" s="137"/>
      <c r="G223" s="137"/>
      <c r="H223" s="137"/>
      <c r="I223" s="137"/>
      <c r="J223" s="136" t="s">
        <v>807</v>
      </c>
    </row>
    <row r="224" spans="1:10" hidden="1" x14ac:dyDescent="0.3">
      <c r="A224" s="136" t="s">
        <v>166</v>
      </c>
      <c r="B224" s="136" t="s">
        <v>595</v>
      </c>
      <c r="C224" s="136" t="s">
        <v>602</v>
      </c>
      <c r="D224" s="137">
        <v>360</v>
      </c>
      <c r="E224" s="136" t="s">
        <v>806</v>
      </c>
      <c r="F224" s="137"/>
      <c r="G224" s="137"/>
      <c r="H224" s="137"/>
      <c r="I224" s="137"/>
      <c r="J224" s="136" t="s">
        <v>807</v>
      </c>
    </row>
    <row r="225" spans="1:10" hidden="1" x14ac:dyDescent="0.3">
      <c r="A225" s="136" t="s">
        <v>166</v>
      </c>
      <c r="B225" s="136" t="s">
        <v>595</v>
      </c>
      <c r="C225" s="136" t="s">
        <v>622</v>
      </c>
      <c r="D225" s="137">
        <v>360</v>
      </c>
      <c r="E225" s="136" t="s">
        <v>806</v>
      </c>
      <c r="F225" s="137"/>
      <c r="G225" s="137"/>
      <c r="H225" s="137"/>
      <c r="I225" s="137"/>
      <c r="J225" s="136" t="s">
        <v>807</v>
      </c>
    </row>
    <row r="226" spans="1:10" hidden="1" x14ac:dyDescent="0.3">
      <c r="A226" s="136" t="s">
        <v>166</v>
      </c>
      <c r="B226" s="136" t="s">
        <v>595</v>
      </c>
      <c r="C226" s="136" t="s">
        <v>593</v>
      </c>
      <c r="D226" s="137">
        <v>360</v>
      </c>
      <c r="E226" s="136" t="s">
        <v>806</v>
      </c>
      <c r="F226" s="137"/>
      <c r="G226" s="137"/>
      <c r="H226" s="137"/>
      <c r="I226" s="137"/>
      <c r="J226" s="136" t="s">
        <v>807</v>
      </c>
    </row>
    <row r="227" spans="1:10" hidden="1" x14ac:dyDescent="0.3">
      <c r="A227" s="136" t="s">
        <v>166</v>
      </c>
      <c r="B227" s="136" t="s">
        <v>595</v>
      </c>
      <c r="C227" s="136" t="s">
        <v>618</v>
      </c>
      <c r="D227" s="137">
        <v>360</v>
      </c>
      <c r="E227" s="136" t="s">
        <v>806</v>
      </c>
      <c r="F227" s="137"/>
      <c r="G227" s="137"/>
      <c r="H227" s="137"/>
      <c r="I227" s="137"/>
      <c r="J227" s="136" t="s">
        <v>807</v>
      </c>
    </row>
    <row r="228" spans="1:10" hidden="1" x14ac:dyDescent="0.3">
      <c r="A228" s="136" t="s">
        <v>166</v>
      </c>
      <c r="B228" s="136" t="s">
        <v>595</v>
      </c>
      <c r="C228" s="136" t="s">
        <v>609</v>
      </c>
      <c r="D228" s="137">
        <v>360</v>
      </c>
      <c r="E228" s="136" t="s">
        <v>806</v>
      </c>
      <c r="F228" s="137"/>
      <c r="G228" s="137"/>
      <c r="H228" s="137"/>
      <c r="I228" s="137"/>
      <c r="J228" s="136" t="s">
        <v>807</v>
      </c>
    </row>
    <row r="229" spans="1:10" hidden="1" x14ac:dyDescent="0.3">
      <c r="A229" s="136" t="s">
        <v>166</v>
      </c>
      <c r="B229" s="136" t="s">
        <v>595</v>
      </c>
      <c r="C229" s="136" t="s">
        <v>617</v>
      </c>
      <c r="D229" s="137">
        <v>360</v>
      </c>
      <c r="E229" s="136" t="s">
        <v>806</v>
      </c>
      <c r="F229" s="137"/>
      <c r="G229" s="137"/>
      <c r="H229" s="137"/>
      <c r="I229" s="137"/>
      <c r="J229" s="136" t="s">
        <v>807</v>
      </c>
    </row>
    <row r="230" spans="1:10" hidden="1" x14ac:dyDescent="0.3">
      <c r="A230" s="136" t="s">
        <v>166</v>
      </c>
      <c r="B230" s="136" t="s">
        <v>595</v>
      </c>
      <c r="C230" s="136" t="s">
        <v>591</v>
      </c>
      <c r="D230" s="137">
        <v>360</v>
      </c>
      <c r="E230" s="136" t="s">
        <v>806</v>
      </c>
      <c r="F230" s="137"/>
      <c r="G230" s="137"/>
      <c r="H230" s="137"/>
      <c r="I230" s="137"/>
      <c r="J230" s="136" t="s">
        <v>807</v>
      </c>
    </row>
    <row r="231" spans="1:10" hidden="1" x14ac:dyDescent="0.3">
      <c r="A231" s="136" t="s">
        <v>166</v>
      </c>
      <c r="B231" s="136" t="s">
        <v>595</v>
      </c>
      <c r="C231" s="136" t="s">
        <v>586</v>
      </c>
      <c r="D231" s="137">
        <v>360</v>
      </c>
      <c r="E231" s="136" t="s">
        <v>806</v>
      </c>
      <c r="F231" s="137"/>
      <c r="G231" s="137"/>
      <c r="H231" s="137"/>
      <c r="I231" s="137"/>
      <c r="J231" s="136" t="s">
        <v>807</v>
      </c>
    </row>
    <row r="232" spans="1:10" hidden="1" x14ac:dyDescent="0.3">
      <c r="A232" s="136" t="s">
        <v>166</v>
      </c>
      <c r="B232" s="136" t="s">
        <v>595</v>
      </c>
      <c r="C232" s="136" t="s">
        <v>624</v>
      </c>
      <c r="D232" s="137">
        <v>360</v>
      </c>
      <c r="E232" s="136" t="s">
        <v>806</v>
      </c>
      <c r="F232" s="137"/>
      <c r="G232" s="137"/>
      <c r="H232" s="137"/>
      <c r="I232" s="137"/>
      <c r="J232" s="136" t="s">
        <v>807</v>
      </c>
    </row>
    <row r="233" spans="1:10" hidden="1" x14ac:dyDescent="0.3">
      <c r="A233" s="136" t="s">
        <v>166</v>
      </c>
      <c r="B233" s="136" t="s">
        <v>595</v>
      </c>
      <c r="C233" s="136" t="s">
        <v>589</v>
      </c>
      <c r="D233" s="137">
        <v>360</v>
      </c>
      <c r="E233" s="136" t="s">
        <v>806</v>
      </c>
      <c r="F233" s="137"/>
      <c r="G233" s="137"/>
      <c r="H233" s="137"/>
      <c r="I233" s="137"/>
      <c r="J233" s="136" t="s">
        <v>807</v>
      </c>
    </row>
    <row r="234" spans="1:10" hidden="1" x14ac:dyDescent="0.3">
      <c r="A234" s="136" t="s">
        <v>166</v>
      </c>
      <c r="B234" s="136" t="s">
        <v>595</v>
      </c>
      <c r="C234" s="136" t="s">
        <v>582</v>
      </c>
      <c r="D234" s="137">
        <v>360</v>
      </c>
      <c r="E234" s="136" t="s">
        <v>806</v>
      </c>
      <c r="F234" s="137"/>
      <c r="G234" s="137"/>
      <c r="H234" s="137"/>
      <c r="I234" s="137"/>
      <c r="J234" s="136" t="s">
        <v>807</v>
      </c>
    </row>
    <row r="235" spans="1:10" x14ac:dyDescent="0.3">
      <c r="A235" s="136" t="s">
        <v>166</v>
      </c>
      <c r="B235" s="136" t="s">
        <v>595</v>
      </c>
      <c r="C235" s="136" t="s">
        <v>588</v>
      </c>
      <c r="D235" s="137">
        <v>408.49</v>
      </c>
      <c r="E235" s="136" t="s">
        <v>808</v>
      </c>
      <c r="F235" s="137">
        <v>40</v>
      </c>
      <c r="G235" s="136" t="s">
        <v>809</v>
      </c>
      <c r="H235" s="136" t="s">
        <v>831</v>
      </c>
      <c r="I235" s="136" t="s">
        <v>293</v>
      </c>
      <c r="J235" s="136" t="s">
        <v>807</v>
      </c>
    </row>
    <row r="236" spans="1:10" x14ac:dyDescent="0.3">
      <c r="A236" s="136" t="s">
        <v>166</v>
      </c>
      <c r="B236" s="136" t="s">
        <v>595</v>
      </c>
      <c r="C236" s="136" t="s">
        <v>597</v>
      </c>
      <c r="D236" s="137">
        <v>362.1</v>
      </c>
      <c r="E236" s="136" t="s">
        <v>808</v>
      </c>
      <c r="F236" s="137">
        <v>40</v>
      </c>
      <c r="G236" s="136" t="s">
        <v>809</v>
      </c>
      <c r="H236" s="136" t="s">
        <v>832</v>
      </c>
      <c r="I236" s="136" t="s">
        <v>308</v>
      </c>
      <c r="J236" s="136" t="s">
        <v>807</v>
      </c>
    </row>
    <row r="237" spans="1:10" x14ac:dyDescent="0.3">
      <c r="A237" s="136" t="s">
        <v>166</v>
      </c>
      <c r="B237" s="136" t="s">
        <v>595</v>
      </c>
      <c r="C237" s="136" t="s">
        <v>604</v>
      </c>
      <c r="D237" s="137">
        <v>379.4</v>
      </c>
      <c r="E237" s="136" t="s">
        <v>808</v>
      </c>
      <c r="F237" s="137">
        <v>40</v>
      </c>
      <c r="G237" s="136" t="s">
        <v>809</v>
      </c>
      <c r="H237" s="136" t="s">
        <v>833</v>
      </c>
      <c r="I237" s="136" t="s">
        <v>192</v>
      </c>
      <c r="J237" s="136" t="s">
        <v>807</v>
      </c>
    </row>
    <row r="238" spans="1:10" hidden="1" x14ac:dyDescent="0.3">
      <c r="A238" s="136" t="s">
        <v>166</v>
      </c>
      <c r="B238" s="136" t="s">
        <v>595</v>
      </c>
      <c r="C238" s="136" t="s">
        <v>612</v>
      </c>
      <c r="D238" s="137">
        <v>360</v>
      </c>
      <c r="E238" s="136" t="s">
        <v>806</v>
      </c>
      <c r="F238" s="137"/>
      <c r="G238" s="137"/>
      <c r="H238" s="137"/>
      <c r="I238" s="137"/>
      <c r="J238" s="136" t="s">
        <v>807</v>
      </c>
    </row>
    <row r="239" spans="1:10" hidden="1" x14ac:dyDescent="0.3">
      <c r="A239" s="136" t="s">
        <v>166</v>
      </c>
      <c r="B239" s="136" t="s">
        <v>595</v>
      </c>
      <c r="C239" s="136" t="s">
        <v>611</v>
      </c>
      <c r="D239" s="137">
        <v>360</v>
      </c>
      <c r="E239" s="136" t="s">
        <v>806</v>
      </c>
      <c r="F239" s="137"/>
      <c r="G239" s="137"/>
      <c r="H239" s="137"/>
      <c r="I239" s="137"/>
      <c r="J239" s="136" t="s">
        <v>807</v>
      </c>
    </row>
    <row r="240" spans="1:10" hidden="1" x14ac:dyDescent="0.3">
      <c r="A240" s="136" t="s">
        <v>166</v>
      </c>
      <c r="B240" s="136" t="s">
        <v>595</v>
      </c>
      <c r="C240" s="136" t="s">
        <v>599</v>
      </c>
      <c r="D240" s="137">
        <v>360</v>
      </c>
      <c r="E240" s="136" t="s">
        <v>806</v>
      </c>
      <c r="F240" s="137"/>
      <c r="G240" s="137"/>
      <c r="H240" s="137"/>
      <c r="I240" s="137"/>
      <c r="J240" s="136" t="s">
        <v>807</v>
      </c>
    </row>
    <row r="241" spans="1:10" hidden="1" x14ac:dyDescent="0.3">
      <c r="A241" s="136" t="s">
        <v>166</v>
      </c>
      <c r="B241" s="136" t="s">
        <v>595</v>
      </c>
      <c r="C241" s="136" t="s">
        <v>619</v>
      </c>
      <c r="D241" s="137">
        <v>360</v>
      </c>
      <c r="E241" s="136" t="s">
        <v>806</v>
      </c>
      <c r="F241" s="137"/>
      <c r="G241" s="137"/>
      <c r="H241" s="137"/>
      <c r="I241" s="137"/>
      <c r="J241" s="136" t="s">
        <v>807</v>
      </c>
    </row>
    <row r="242" spans="1:10" hidden="1" x14ac:dyDescent="0.3">
      <c r="A242" s="136" t="s">
        <v>166</v>
      </c>
      <c r="B242" s="136" t="s">
        <v>595</v>
      </c>
      <c r="C242" s="136" t="s">
        <v>613</v>
      </c>
      <c r="D242" s="137">
        <v>360</v>
      </c>
      <c r="E242" s="136" t="s">
        <v>806</v>
      </c>
      <c r="F242" s="137"/>
      <c r="G242" s="137"/>
      <c r="H242" s="137"/>
      <c r="I242" s="137"/>
      <c r="J242" s="136" t="s">
        <v>807</v>
      </c>
    </row>
    <row r="243" spans="1:10" hidden="1" x14ac:dyDescent="0.3">
      <c r="A243" s="136" t="s">
        <v>166</v>
      </c>
      <c r="B243" s="136" t="s">
        <v>595</v>
      </c>
      <c r="C243" s="136" t="s">
        <v>615</v>
      </c>
      <c r="D243" s="137">
        <v>360</v>
      </c>
      <c r="E243" s="136" t="s">
        <v>806</v>
      </c>
      <c r="F243" s="137"/>
      <c r="G243" s="137"/>
      <c r="H243" s="137"/>
      <c r="I243" s="137"/>
      <c r="J243" s="136" t="s">
        <v>807</v>
      </c>
    </row>
    <row r="244" spans="1:10" hidden="1" x14ac:dyDescent="0.3">
      <c r="A244" s="136" t="s">
        <v>166</v>
      </c>
      <c r="B244" s="136" t="s">
        <v>595</v>
      </c>
      <c r="C244" s="136" t="s">
        <v>600</v>
      </c>
      <c r="D244" s="137">
        <v>360</v>
      </c>
      <c r="E244" s="136" t="s">
        <v>806</v>
      </c>
      <c r="F244" s="137"/>
      <c r="G244" s="137"/>
      <c r="H244" s="137"/>
      <c r="I244" s="137"/>
      <c r="J244" s="136" t="s">
        <v>807</v>
      </c>
    </row>
    <row r="245" spans="1:10" hidden="1" x14ac:dyDescent="0.3">
      <c r="A245" s="136" t="s">
        <v>166</v>
      </c>
      <c r="B245" s="136" t="s">
        <v>595</v>
      </c>
      <c r="C245" s="136" t="s">
        <v>610</v>
      </c>
      <c r="D245" s="137">
        <v>360</v>
      </c>
      <c r="E245" s="136" t="s">
        <v>806</v>
      </c>
      <c r="F245" s="137"/>
      <c r="G245" s="137"/>
      <c r="H245" s="137"/>
      <c r="I245" s="137"/>
      <c r="J245" s="136" t="s">
        <v>807</v>
      </c>
    </row>
    <row r="246" spans="1:10" hidden="1" x14ac:dyDescent="0.3">
      <c r="A246" s="136" t="s">
        <v>166</v>
      </c>
      <c r="B246" s="136" t="s">
        <v>595</v>
      </c>
      <c r="C246" s="136" t="s">
        <v>590</v>
      </c>
      <c r="D246" s="137">
        <v>360</v>
      </c>
      <c r="E246" s="136" t="s">
        <v>806</v>
      </c>
      <c r="F246" s="137"/>
      <c r="G246" s="137"/>
      <c r="H246" s="137"/>
      <c r="I246" s="137"/>
      <c r="J246" s="136" t="s">
        <v>807</v>
      </c>
    </row>
    <row r="247" spans="1:10" hidden="1" x14ac:dyDescent="0.3">
      <c r="A247" s="136" t="s">
        <v>166</v>
      </c>
      <c r="B247" s="136" t="s">
        <v>595</v>
      </c>
      <c r="C247" s="136" t="s">
        <v>605</v>
      </c>
      <c r="D247" s="137">
        <v>360</v>
      </c>
      <c r="E247" s="136" t="s">
        <v>806</v>
      </c>
      <c r="F247" s="137"/>
      <c r="G247" s="137"/>
      <c r="H247" s="137"/>
      <c r="I247" s="137"/>
      <c r="J247" s="136" t="s">
        <v>807</v>
      </c>
    </row>
    <row r="248" spans="1:10" hidden="1" x14ac:dyDescent="0.3">
      <c r="A248" s="136" t="s">
        <v>166</v>
      </c>
      <c r="B248" s="136" t="s">
        <v>595</v>
      </c>
      <c r="C248" s="136" t="s">
        <v>626</v>
      </c>
      <c r="D248" s="137">
        <v>360</v>
      </c>
      <c r="E248" s="136" t="s">
        <v>806</v>
      </c>
      <c r="F248" s="137"/>
      <c r="G248" s="137"/>
      <c r="H248" s="137"/>
      <c r="I248" s="137"/>
      <c r="J248" s="136" t="s">
        <v>807</v>
      </c>
    </row>
    <row r="249" spans="1:10" hidden="1" x14ac:dyDescent="0.3">
      <c r="A249" s="136" t="s">
        <v>166</v>
      </c>
      <c r="B249" s="136" t="s">
        <v>595</v>
      </c>
      <c r="C249" s="136" t="s">
        <v>601</v>
      </c>
      <c r="D249" s="137">
        <v>360</v>
      </c>
      <c r="E249" s="136" t="s">
        <v>806</v>
      </c>
      <c r="F249" s="137"/>
      <c r="G249" s="137"/>
      <c r="H249" s="137"/>
      <c r="I249" s="137"/>
      <c r="J249" s="136" t="s">
        <v>807</v>
      </c>
    </row>
    <row r="250" spans="1:10" x14ac:dyDescent="0.3">
      <c r="A250" s="136" t="s">
        <v>166</v>
      </c>
      <c r="B250" s="136" t="s">
        <v>595</v>
      </c>
      <c r="C250" s="136" t="s">
        <v>596</v>
      </c>
      <c r="D250" s="137">
        <v>398.97</v>
      </c>
      <c r="E250" s="136" t="s">
        <v>808</v>
      </c>
      <c r="F250" s="137">
        <v>40</v>
      </c>
      <c r="G250" s="136" t="s">
        <v>809</v>
      </c>
      <c r="H250" s="136" t="s">
        <v>834</v>
      </c>
      <c r="I250" s="136" t="s">
        <v>227</v>
      </c>
      <c r="J250" s="136" t="s">
        <v>807</v>
      </c>
    </row>
    <row r="251" spans="1:10" hidden="1" x14ac:dyDescent="0.3">
      <c r="A251" s="136" t="s">
        <v>166</v>
      </c>
      <c r="B251" s="136" t="s">
        <v>595</v>
      </c>
      <c r="C251" s="136" t="s">
        <v>594</v>
      </c>
      <c r="D251" s="137">
        <v>367.36</v>
      </c>
      <c r="E251" s="136" t="s">
        <v>806</v>
      </c>
      <c r="F251" s="137"/>
      <c r="G251" s="137"/>
      <c r="H251" s="137"/>
      <c r="I251" s="137"/>
      <c r="J251" s="136" t="s">
        <v>807</v>
      </c>
    </row>
    <row r="252" spans="1:10" x14ac:dyDescent="0.3">
      <c r="A252" s="136" t="s">
        <v>166</v>
      </c>
      <c r="B252" s="136" t="s">
        <v>595</v>
      </c>
      <c r="C252" s="136" t="s">
        <v>627</v>
      </c>
      <c r="D252" s="137">
        <v>432.98</v>
      </c>
      <c r="E252" s="136" t="s">
        <v>808</v>
      </c>
      <c r="F252" s="137">
        <v>40</v>
      </c>
      <c r="G252" s="136" t="s">
        <v>809</v>
      </c>
      <c r="H252" s="136" t="s">
        <v>835</v>
      </c>
      <c r="I252" s="136" t="s">
        <v>194</v>
      </c>
      <c r="J252" s="136" t="s">
        <v>807</v>
      </c>
    </row>
    <row r="253" spans="1:10" hidden="1" x14ac:dyDescent="0.3">
      <c r="A253" s="136" t="s">
        <v>166</v>
      </c>
      <c r="B253" s="136" t="s">
        <v>623</v>
      </c>
      <c r="C253" s="136" t="s">
        <v>592</v>
      </c>
      <c r="D253" s="137">
        <v>452.97</v>
      </c>
      <c r="E253" s="136" t="s">
        <v>806</v>
      </c>
      <c r="F253" s="137"/>
      <c r="G253" s="137"/>
      <c r="H253" s="137"/>
      <c r="I253" s="137"/>
      <c r="J253" s="136" t="s">
        <v>807</v>
      </c>
    </row>
    <row r="254" spans="1:10" hidden="1" x14ac:dyDescent="0.3">
      <c r="A254" s="136" t="s">
        <v>166</v>
      </c>
      <c r="B254" s="136" t="s">
        <v>623</v>
      </c>
      <c r="C254" s="136" t="s">
        <v>602</v>
      </c>
      <c r="D254" s="137">
        <v>380.72</v>
      </c>
      <c r="E254" s="136" t="s">
        <v>806</v>
      </c>
      <c r="F254" s="137"/>
      <c r="G254" s="137"/>
      <c r="H254" s="137"/>
      <c r="I254" s="137"/>
      <c r="J254" s="136" t="s">
        <v>807</v>
      </c>
    </row>
    <row r="255" spans="1:10" hidden="1" x14ac:dyDescent="0.3">
      <c r="A255" s="136" t="s">
        <v>166</v>
      </c>
      <c r="B255" s="136" t="s">
        <v>623</v>
      </c>
      <c r="C255" s="136" t="s">
        <v>622</v>
      </c>
      <c r="D255" s="137">
        <v>380.72</v>
      </c>
      <c r="E255" s="136" t="s">
        <v>806</v>
      </c>
      <c r="F255" s="137"/>
      <c r="G255" s="137"/>
      <c r="H255" s="137"/>
      <c r="I255" s="137"/>
      <c r="J255" s="136" t="s">
        <v>807</v>
      </c>
    </row>
    <row r="256" spans="1:10" hidden="1" x14ac:dyDescent="0.3">
      <c r="A256" s="136" t="s">
        <v>166</v>
      </c>
      <c r="B256" s="136" t="s">
        <v>623</v>
      </c>
      <c r="C256" s="136" t="s">
        <v>593</v>
      </c>
      <c r="D256" s="137">
        <v>380.72</v>
      </c>
      <c r="E256" s="136" t="s">
        <v>806</v>
      </c>
      <c r="F256" s="137"/>
      <c r="G256" s="137"/>
      <c r="H256" s="137"/>
      <c r="I256" s="137"/>
      <c r="J256" s="136" t="s">
        <v>807</v>
      </c>
    </row>
    <row r="257" spans="1:10" hidden="1" x14ac:dyDescent="0.3">
      <c r="A257" s="136" t="s">
        <v>166</v>
      </c>
      <c r="B257" s="136" t="s">
        <v>623</v>
      </c>
      <c r="C257" s="136" t="s">
        <v>618</v>
      </c>
      <c r="D257" s="137">
        <v>380.72</v>
      </c>
      <c r="E257" s="136" t="s">
        <v>806</v>
      </c>
      <c r="F257" s="137"/>
      <c r="G257" s="137"/>
      <c r="H257" s="137"/>
      <c r="I257" s="137"/>
      <c r="J257" s="136" t="s">
        <v>807</v>
      </c>
    </row>
    <row r="258" spans="1:10" hidden="1" x14ac:dyDescent="0.3">
      <c r="A258" s="136" t="s">
        <v>166</v>
      </c>
      <c r="B258" s="136" t="s">
        <v>623</v>
      </c>
      <c r="C258" s="136" t="s">
        <v>609</v>
      </c>
      <c r="D258" s="137">
        <v>380.72</v>
      </c>
      <c r="E258" s="136" t="s">
        <v>806</v>
      </c>
      <c r="F258" s="137"/>
      <c r="G258" s="137"/>
      <c r="H258" s="137"/>
      <c r="I258" s="137"/>
      <c r="J258" s="136" t="s">
        <v>807</v>
      </c>
    </row>
    <row r="259" spans="1:10" hidden="1" x14ac:dyDescent="0.3">
      <c r="A259" s="136" t="s">
        <v>166</v>
      </c>
      <c r="B259" s="136" t="s">
        <v>623</v>
      </c>
      <c r="C259" s="136" t="s">
        <v>617</v>
      </c>
      <c r="D259" s="137">
        <v>380.72</v>
      </c>
      <c r="E259" s="136" t="s">
        <v>806</v>
      </c>
      <c r="F259" s="137"/>
      <c r="G259" s="137"/>
      <c r="H259" s="137"/>
      <c r="I259" s="137"/>
      <c r="J259" s="136" t="s">
        <v>807</v>
      </c>
    </row>
    <row r="260" spans="1:10" hidden="1" x14ac:dyDescent="0.3">
      <c r="A260" s="136" t="s">
        <v>166</v>
      </c>
      <c r="B260" s="136" t="s">
        <v>623</v>
      </c>
      <c r="C260" s="136" t="s">
        <v>591</v>
      </c>
      <c r="D260" s="137">
        <v>380.72</v>
      </c>
      <c r="E260" s="136" t="s">
        <v>806</v>
      </c>
      <c r="F260" s="137"/>
      <c r="G260" s="137"/>
      <c r="H260" s="137"/>
      <c r="I260" s="137"/>
      <c r="J260" s="136" t="s">
        <v>807</v>
      </c>
    </row>
    <row r="261" spans="1:10" x14ac:dyDescent="0.3">
      <c r="A261" s="136" t="s">
        <v>166</v>
      </c>
      <c r="B261" s="136" t="s">
        <v>623</v>
      </c>
      <c r="C261" s="136" t="s">
        <v>586</v>
      </c>
      <c r="D261" s="137">
        <v>376.79</v>
      </c>
      <c r="E261" s="136" t="s">
        <v>808</v>
      </c>
      <c r="F261" s="137">
        <v>40</v>
      </c>
      <c r="G261" s="136" t="s">
        <v>809</v>
      </c>
      <c r="H261" s="136" t="s">
        <v>836</v>
      </c>
      <c r="I261" s="136" t="s">
        <v>294</v>
      </c>
      <c r="J261" s="136" t="s">
        <v>807</v>
      </c>
    </row>
    <row r="262" spans="1:10" hidden="1" x14ac:dyDescent="0.3">
      <c r="A262" s="136" t="s">
        <v>166</v>
      </c>
      <c r="B262" s="136" t="s">
        <v>623</v>
      </c>
      <c r="C262" s="136" t="s">
        <v>624</v>
      </c>
      <c r="D262" s="137">
        <v>389.99</v>
      </c>
      <c r="E262" s="136" t="s">
        <v>806</v>
      </c>
      <c r="F262" s="137"/>
      <c r="G262" s="137"/>
      <c r="H262" s="137"/>
      <c r="I262" s="137"/>
      <c r="J262" s="136" t="s">
        <v>807</v>
      </c>
    </row>
    <row r="263" spans="1:10" hidden="1" x14ac:dyDescent="0.3">
      <c r="A263" s="136" t="s">
        <v>166</v>
      </c>
      <c r="B263" s="136" t="s">
        <v>623</v>
      </c>
      <c r="C263" s="136" t="s">
        <v>589</v>
      </c>
      <c r="D263" s="137">
        <v>383.41</v>
      </c>
      <c r="E263" s="136" t="s">
        <v>806</v>
      </c>
      <c r="F263" s="137"/>
      <c r="G263" s="137"/>
      <c r="H263" s="137"/>
      <c r="I263" s="137"/>
      <c r="J263" s="136" t="s">
        <v>807</v>
      </c>
    </row>
    <row r="264" spans="1:10" hidden="1" x14ac:dyDescent="0.3">
      <c r="A264" s="136" t="s">
        <v>166</v>
      </c>
      <c r="B264" s="136" t="s">
        <v>623</v>
      </c>
      <c r="C264" s="136" t="s">
        <v>582</v>
      </c>
      <c r="D264" s="137">
        <v>383.41</v>
      </c>
      <c r="E264" s="136" t="s">
        <v>806</v>
      </c>
      <c r="F264" s="137"/>
      <c r="G264" s="137"/>
      <c r="H264" s="137"/>
      <c r="I264" s="137"/>
      <c r="J264" s="136" t="s">
        <v>807</v>
      </c>
    </row>
    <row r="265" spans="1:10" hidden="1" x14ac:dyDescent="0.3">
      <c r="A265" s="136" t="s">
        <v>166</v>
      </c>
      <c r="B265" s="136" t="s">
        <v>623</v>
      </c>
      <c r="C265" s="136" t="s">
        <v>588</v>
      </c>
      <c r="D265" s="137">
        <v>383.41</v>
      </c>
      <c r="E265" s="136" t="s">
        <v>806</v>
      </c>
      <c r="F265" s="137"/>
      <c r="G265" s="137"/>
      <c r="H265" s="137"/>
      <c r="I265" s="137"/>
      <c r="J265" s="136" t="s">
        <v>807</v>
      </c>
    </row>
    <row r="266" spans="1:10" hidden="1" x14ac:dyDescent="0.3">
      <c r="A266" s="136" t="s">
        <v>166</v>
      </c>
      <c r="B266" s="136" t="s">
        <v>623</v>
      </c>
      <c r="C266" s="136" t="s">
        <v>597</v>
      </c>
      <c r="D266" s="137">
        <v>383.41</v>
      </c>
      <c r="E266" s="136" t="s">
        <v>806</v>
      </c>
      <c r="F266" s="137"/>
      <c r="G266" s="137"/>
      <c r="H266" s="137"/>
      <c r="I266" s="137"/>
      <c r="J266" s="136" t="s">
        <v>807</v>
      </c>
    </row>
    <row r="267" spans="1:10" hidden="1" x14ac:dyDescent="0.3">
      <c r="A267" s="136" t="s">
        <v>166</v>
      </c>
      <c r="B267" s="136" t="s">
        <v>623</v>
      </c>
      <c r="C267" s="136" t="s">
        <v>604</v>
      </c>
      <c r="D267" s="137">
        <v>493.46</v>
      </c>
      <c r="E267" s="136" t="s">
        <v>806</v>
      </c>
      <c r="F267" s="137"/>
      <c r="G267" s="137"/>
      <c r="H267" s="137"/>
      <c r="I267" s="137"/>
      <c r="J267" s="136" t="s">
        <v>807</v>
      </c>
    </row>
    <row r="268" spans="1:10" hidden="1" x14ac:dyDescent="0.3">
      <c r="A268" s="136" t="s">
        <v>166</v>
      </c>
      <c r="B268" s="136" t="s">
        <v>837</v>
      </c>
      <c r="C268" s="136" t="s">
        <v>592</v>
      </c>
      <c r="D268" s="137">
        <v>365.8</v>
      </c>
      <c r="E268" s="136" t="s">
        <v>806</v>
      </c>
      <c r="F268" s="137"/>
      <c r="G268" s="137"/>
      <c r="H268" s="137"/>
      <c r="I268" s="137"/>
      <c r="J268" s="136" t="s">
        <v>807</v>
      </c>
    </row>
    <row r="269" spans="1:10" hidden="1" x14ac:dyDescent="0.3">
      <c r="A269" s="136" t="s">
        <v>166</v>
      </c>
      <c r="B269" s="136" t="s">
        <v>837</v>
      </c>
      <c r="C269" s="136" t="s">
        <v>602</v>
      </c>
      <c r="D269" s="137">
        <v>360.33</v>
      </c>
      <c r="E269" s="136" t="s">
        <v>806</v>
      </c>
      <c r="F269" s="137"/>
      <c r="G269" s="137"/>
      <c r="H269" s="137"/>
      <c r="I269" s="137"/>
      <c r="J269" s="136" t="s">
        <v>807</v>
      </c>
    </row>
    <row r="270" spans="1:10" hidden="1" x14ac:dyDescent="0.3">
      <c r="A270" s="136" t="s">
        <v>166</v>
      </c>
      <c r="B270" s="136" t="s">
        <v>837</v>
      </c>
      <c r="C270" s="136" t="s">
        <v>622</v>
      </c>
      <c r="D270" s="137">
        <v>360</v>
      </c>
      <c r="E270" s="136" t="s">
        <v>806</v>
      </c>
      <c r="F270" s="137"/>
      <c r="G270" s="137"/>
      <c r="H270" s="137"/>
      <c r="I270" s="137"/>
      <c r="J270" s="136" t="s">
        <v>807</v>
      </c>
    </row>
    <row r="271" spans="1:10" hidden="1" x14ac:dyDescent="0.3">
      <c r="A271" s="136" t="s">
        <v>166</v>
      </c>
      <c r="B271" s="136" t="s">
        <v>837</v>
      </c>
      <c r="C271" s="136" t="s">
        <v>593</v>
      </c>
      <c r="D271" s="137">
        <v>360</v>
      </c>
      <c r="E271" s="136" t="s">
        <v>806</v>
      </c>
      <c r="F271" s="137"/>
      <c r="G271" s="137"/>
      <c r="H271" s="137"/>
      <c r="I271" s="137"/>
      <c r="J271" s="136" t="s">
        <v>807</v>
      </c>
    </row>
    <row r="272" spans="1:10" hidden="1" x14ac:dyDescent="0.3">
      <c r="A272" s="136" t="s">
        <v>166</v>
      </c>
      <c r="B272" s="136" t="s">
        <v>837</v>
      </c>
      <c r="C272" s="136" t="s">
        <v>618</v>
      </c>
      <c r="D272" s="137">
        <v>360</v>
      </c>
      <c r="E272" s="136" t="s">
        <v>806</v>
      </c>
      <c r="F272" s="137"/>
      <c r="G272" s="137"/>
      <c r="H272" s="137"/>
      <c r="I272" s="137"/>
      <c r="J272" s="136" t="s">
        <v>807</v>
      </c>
    </row>
    <row r="273" spans="1:10" hidden="1" x14ac:dyDescent="0.3">
      <c r="A273" s="136" t="s">
        <v>166</v>
      </c>
      <c r="B273" s="136" t="s">
        <v>837</v>
      </c>
      <c r="C273" s="136" t="s">
        <v>609</v>
      </c>
      <c r="D273" s="137">
        <v>360</v>
      </c>
      <c r="E273" s="136" t="s">
        <v>806</v>
      </c>
      <c r="F273" s="137"/>
      <c r="G273" s="137"/>
      <c r="H273" s="137"/>
      <c r="I273" s="137"/>
      <c r="J273" s="136" t="s">
        <v>807</v>
      </c>
    </row>
    <row r="274" spans="1:10" hidden="1" x14ac:dyDescent="0.3">
      <c r="A274" s="136" t="s">
        <v>166</v>
      </c>
      <c r="B274" s="136" t="s">
        <v>837</v>
      </c>
      <c r="C274" s="136" t="s">
        <v>617</v>
      </c>
      <c r="D274" s="137">
        <v>360</v>
      </c>
      <c r="E274" s="136" t="s">
        <v>806</v>
      </c>
      <c r="F274" s="137"/>
      <c r="G274" s="137"/>
      <c r="H274" s="137"/>
      <c r="I274" s="137"/>
      <c r="J274" s="136" t="s">
        <v>807</v>
      </c>
    </row>
    <row r="275" spans="1:10" hidden="1" x14ac:dyDescent="0.3">
      <c r="A275" s="136" t="s">
        <v>166</v>
      </c>
      <c r="B275" s="136" t="s">
        <v>837</v>
      </c>
      <c r="C275" s="136" t="s">
        <v>591</v>
      </c>
      <c r="D275" s="137">
        <v>360</v>
      </c>
      <c r="E275" s="136" t="s">
        <v>806</v>
      </c>
      <c r="F275" s="137"/>
      <c r="G275" s="137"/>
      <c r="H275" s="137"/>
      <c r="I275" s="137"/>
      <c r="J275" s="136" t="s">
        <v>807</v>
      </c>
    </row>
    <row r="276" spans="1:10" hidden="1" x14ac:dyDescent="0.3">
      <c r="A276" s="136" t="s">
        <v>166</v>
      </c>
      <c r="B276" s="136" t="s">
        <v>837</v>
      </c>
      <c r="C276" s="136" t="s">
        <v>586</v>
      </c>
      <c r="D276" s="137">
        <v>360</v>
      </c>
      <c r="E276" s="136" t="s">
        <v>806</v>
      </c>
      <c r="F276" s="137"/>
      <c r="G276" s="137"/>
      <c r="H276" s="137"/>
      <c r="I276" s="137"/>
      <c r="J276" s="136" t="s">
        <v>807</v>
      </c>
    </row>
    <row r="277" spans="1:10" hidden="1" x14ac:dyDescent="0.3">
      <c r="A277" s="136" t="s">
        <v>166</v>
      </c>
      <c r="B277" s="136" t="s">
        <v>837</v>
      </c>
      <c r="C277" s="136" t="s">
        <v>624</v>
      </c>
      <c r="D277" s="137">
        <v>360</v>
      </c>
      <c r="E277" s="136" t="s">
        <v>806</v>
      </c>
      <c r="F277" s="137"/>
      <c r="G277" s="137"/>
      <c r="H277" s="137"/>
      <c r="I277" s="137"/>
      <c r="J277" s="136" t="s">
        <v>807</v>
      </c>
    </row>
    <row r="278" spans="1:10" hidden="1" x14ac:dyDescent="0.3">
      <c r="A278" s="136" t="s">
        <v>166</v>
      </c>
      <c r="B278" s="136" t="s">
        <v>837</v>
      </c>
      <c r="C278" s="136" t="s">
        <v>589</v>
      </c>
      <c r="D278" s="137">
        <v>361.3</v>
      </c>
      <c r="E278" s="136" t="s">
        <v>806</v>
      </c>
      <c r="F278" s="137"/>
      <c r="G278" s="137"/>
      <c r="H278" s="137"/>
      <c r="I278" s="137"/>
      <c r="J278" s="136" t="s">
        <v>807</v>
      </c>
    </row>
    <row r="279" spans="1:10" hidden="1" x14ac:dyDescent="0.3">
      <c r="A279" s="136" t="s">
        <v>166</v>
      </c>
      <c r="B279" s="136" t="s">
        <v>837</v>
      </c>
      <c r="C279" s="136" t="s">
        <v>582</v>
      </c>
      <c r="D279" s="137">
        <v>361.9</v>
      </c>
      <c r="E279" s="136" t="s">
        <v>806</v>
      </c>
      <c r="F279" s="137"/>
      <c r="G279" s="137"/>
      <c r="H279" s="137"/>
      <c r="I279" s="137"/>
      <c r="J279" s="136" t="s">
        <v>807</v>
      </c>
    </row>
    <row r="280" spans="1:10" hidden="1" x14ac:dyDescent="0.3">
      <c r="A280" s="136" t="s">
        <v>166</v>
      </c>
      <c r="B280" s="136" t="s">
        <v>837</v>
      </c>
      <c r="C280" s="136" t="s">
        <v>588</v>
      </c>
      <c r="D280" s="137">
        <v>391.31</v>
      </c>
      <c r="E280" s="136" t="s">
        <v>806</v>
      </c>
      <c r="F280" s="137"/>
      <c r="G280" s="137"/>
      <c r="H280" s="137"/>
      <c r="I280" s="137"/>
      <c r="J280" s="136" t="s">
        <v>807</v>
      </c>
    </row>
    <row r="281" spans="1:10" hidden="1" x14ac:dyDescent="0.3">
      <c r="A281" s="136" t="s">
        <v>166</v>
      </c>
      <c r="B281" s="136" t="s">
        <v>837</v>
      </c>
      <c r="C281" s="136" t="s">
        <v>597</v>
      </c>
      <c r="D281" s="137">
        <v>360.04</v>
      </c>
      <c r="E281" s="136" t="s">
        <v>806</v>
      </c>
      <c r="F281" s="137"/>
      <c r="G281" s="137"/>
      <c r="H281" s="137"/>
      <c r="I281" s="137"/>
      <c r="J281" s="136" t="s">
        <v>807</v>
      </c>
    </row>
    <row r="282" spans="1:10" hidden="1" x14ac:dyDescent="0.3">
      <c r="A282" s="136" t="s">
        <v>166</v>
      </c>
      <c r="B282" s="136" t="s">
        <v>837</v>
      </c>
      <c r="C282" s="136" t="s">
        <v>604</v>
      </c>
      <c r="D282" s="137">
        <v>365</v>
      </c>
      <c r="E282" s="136" t="s">
        <v>806</v>
      </c>
      <c r="F282" s="137"/>
      <c r="G282" s="137"/>
      <c r="H282" s="137"/>
      <c r="I282" s="137"/>
      <c r="J282" s="136" t="s">
        <v>807</v>
      </c>
    </row>
    <row r="283" spans="1:10" hidden="1" x14ac:dyDescent="0.3">
      <c r="A283" s="136" t="s">
        <v>166</v>
      </c>
      <c r="B283" s="136" t="s">
        <v>837</v>
      </c>
      <c r="C283" s="136" t="s">
        <v>612</v>
      </c>
      <c r="D283" s="137">
        <v>360</v>
      </c>
      <c r="E283" s="136" t="s">
        <v>806</v>
      </c>
      <c r="F283" s="137"/>
      <c r="G283" s="137"/>
      <c r="H283" s="137"/>
      <c r="I283" s="137"/>
      <c r="J283" s="136" t="s">
        <v>807</v>
      </c>
    </row>
    <row r="284" spans="1:10" hidden="1" x14ac:dyDescent="0.3">
      <c r="A284" s="136" t="s">
        <v>166</v>
      </c>
      <c r="B284" s="136" t="s">
        <v>837</v>
      </c>
      <c r="C284" s="136" t="s">
        <v>611</v>
      </c>
      <c r="D284" s="137">
        <v>360</v>
      </c>
      <c r="E284" s="136" t="s">
        <v>806</v>
      </c>
      <c r="F284" s="137"/>
      <c r="G284" s="137"/>
      <c r="H284" s="137"/>
      <c r="I284" s="137"/>
      <c r="J284" s="136" t="s">
        <v>807</v>
      </c>
    </row>
    <row r="285" spans="1:10" hidden="1" x14ac:dyDescent="0.3">
      <c r="A285" s="136" t="s">
        <v>166</v>
      </c>
      <c r="B285" s="136" t="s">
        <v>837</v>
      </c>
      <c r="C285" s="136" t="s">
        <v>599</v>
      </c>
      <c r="D285" s="137">
        <v>360</v>
      </c>
      <c r="E285" s="136" t="s">
        <v>806</v>
      </c>
      <c r="F285" s="137"/>
      <c r="G285" s="137"/>
      <c r="H285" s="137"/>
      <c r="I285" s="137"/>
      <c r="J285" s="136" t="s">
        <v>807</v>
      </c>
    </row>
    <row r="286" spans="1:10" hidden="1" x14ac:dyDescent="0.3">
      <c r="A286" s="136" t="s">
        <v>166</v>
      </c>
      <c r="B286" s="136" t="s">
        <v>837</v>
      </c>
      <c r="C286" s="136" t="s">
        <v>619</v>
      </c>
      <c r="D286" s="137">
        <v>360</v>
      </c>
      <c r="E286" s="136" t="s">
        <v>806</v>
      </c>
      <c r="F286" s="137"/>
      <c r="G286" s="137"/>
      <c r="H286" s="137"/>
      <c r="I286" s="137"/>
      <c r="J286" s="136" t="s">
        <v>807</v>
      </c>
    </row>
    <row r="287" spans="1:10" hidden="1" x14ac:dyDescent="0.3">
      <c r="A287" s="136" t="s">
        <v>166</v>
      </c>
      <c r="B287" s="136" t="s">
        <v>837</v>
      </c>
      <c r="C287" s="136" t="s">
        <v>613</v>
      </c>
      <c r="D287" s="137">
        <v>360</v>
      </c>
      <c r="E287" s="136" t="s">
        <v>806</v>
      </c>
      <c r="F287" s="137"/>
      <c r="G287" s="137"/>
      <c r="H287" s="137"/>
      <c r="I287" s="137"/>
      <c r="J287" s="136" t="s">
        <v>807</v>
      </c>
    </row>
    <row r="288" spans="1:10" hidden="1" x14ac:dyDescent="0.3">
      <c r="A288" s="136" t="s">
        <v>166</v>
      </c>
      <c r="B288" s="136" t="s">
        <v>837</v>
      </c>
      <c r="C288" s="136" t="s">
        <v>615</v>
      </c>
      <c r="D288" s="137">
        <v>360</v>
      </c>
      <c r="E288" s="136" t="s">
        <v>806</v>
      </c>
      <c r="F288" s="137"/>
      <c r="G288" s="137"/>
      <c r="H288" s="137"/>
      <c r="I288" s="137"/>
      <c r="J288" s="136" t="s">
        <v>807</v>
      </c>
    </row>
    <row r="289" spans="1:10" hidden="1" x14ac:dyDescent="0.3">
      <c r="A289" s="136" t="s">
        <v>166</v>
      </c>
      <c r="B289" s="136" t="s">
        <v>837</v>
      </c>
      <c r="C289" s="136" t="s">
        <v>600</v>
      </c>
      <c r="D289" s="137">
        <v>360</v>
      </c>
      <c r="E289" s="136" t="s">
        <v>806</v>
      </c>
      <c r="F289" s="137"/>
      <c r="G289" s="137"/>
      <c r="H289" s="137"/>
      <c r="I289" s="137"/>
      <c r="J289" s="136" t="s">
        <v>807</v>
      </c>
    </row>
    <row r="290" spans="1:10" hidden="1" x14ac:dyDescent="0.3">
      <c r="A290" s="136" t="s">
        <v>166</v>
      </c>
      <c r="B290" s="136" t="s">
        <v>837</v>
      </c>
      <c r="C290" s="136" t="s">
        <v>610</v>
      </c>
      <c r="D290" s="137">
        <v>360</v>
      </c>
      <c r="E290" s="136" t="s">
        <v>806</v>
      </c>
      <c r="F290" s="137"/>
      <c r="G290" s="137"/>
      <c r="H290" s="137"/>
      <c r="I290" s="137"/>
      <c r="J290" s="136" t="s">
        <v>807</v>
      </c>
    </row>
    <row r="291" spans="1:10" hidden="1" x14ac:dyDescent="0.3">
      <c r="A291" s="136" t="s">
        <v>166</v>
      </c>
      <c r="B291" s="136" t="s">
        <v>837</v>
      </c>
      <c r="C291" s="136" t="s">
        <v>590</v>
      </c>
      <c r="D291" s="137">
        <v>360.74</v>
      </c>
      <c r="E291" s="136" t="s">
        <v>806</v>
      </c>
      <c r="F291" s="137"/>
      <c r="G291" s="137"/>
      <c r="H291" s="137"/>
      <c r="I291" s="137"/>
      <c r="J291" s="136" t="s">
        <v>807</v>
      </c>
    </row>
    <row r="292" spans="1:10" hidden="1" x14ac:dyDescent="0.3">
      <c r="A292" s="136" t="s">
        <v>166</v>
      </c>
      <c r="B292" s="136" t="s">
        <v>837</v>
      </c>
      <c r="C292" s="136" t="s">
        <v>605</v>
      </c>
      <c r="D292" s="137">
        <v>362.23</v>
      </c>
      <c r="E292" s="136" t="s">
        <v>806</v>
      </c>
      <c r="F292" s="137"/>
      <c r="G292" s="137"/>
      <c r="H292" s="137"/>
      <c r="I292" s="137"/>
      <c r="J292" s="136" t="s">
        <v>807</v>
      </c>
    </row>
    <row r="293" spans="1:10" hidden="1" x14ac:dyDescent="0.3">
      <c r="A293" s="136" t="s">
        <v>166</v>
      </c>
      <c r="B293" s="136" t="s">
        <v>603</v>
      </c>
      <c r="C293" s="136" t="s">
        <v>592</v>
      </c>
      <c r="D293" s="137">
        <v>365.94</v>
      </c>
      <c r="E293" s="136" t="s">
        <v>806</v>
      </c>
      <c r="F293" s="137"/>
      <c r="G293" s="137"/>
      <c r="H293" s="137"/>
      <c r="I293" s="137"/>
      <c r="J293" s="136" t="s">
        <v>807</v>
      </c>
    </row>
    <row r="294" spans="1:10" hidden="1" x14ac:dyDescent="0.3">
      <c r="A294" s="136" t="s">
        <v>166</v>
      </c>
      <c r="B294" s="136" t="s">
        <v>603</v>
      </c>
      <c r="C294" s="136" t="s">
        <v>602</v>
      </c>
      <c r="D294" s="137">
        <v>360.05</v>
      </c>
      <c r="E294" s="136" t="s">
        <v>806</v>
      </c>
      <c r="F294" s="137"/>
      <c r="G294" s="137"/>
      <c r="H294" s="137"/>
      <c r="I294" s="137"/>
      <c r="J294" s="136" t="s">
        <v>807</v>
      </c>
    </row>
    <row r="295" spans="1:10" hidden="1" x14ac:dyDescent="0.3">
      <c r="A295" s="136" t="s">
        <v>166</v>
      </c>
      <c r="B295" s="136" t="s">
        <v>603</v>
      </c>
      <c r="C295" s="136" t="s">
        <v>622</v>
      </c>
      <c r="D295" s="137">
        <v>360</v>
      </c>
      <c r="E295" s="136" t="s">
        <v>806</v>
      </c>
      <c r="F295" s="137"/>
      <c r="G295" s="137"/>
      <c r="H295" s="137"/>
      <c r="I295" s="137"/>
      <c r="J295" s="136" t="s">
        <v>807</v>
      </c>
    </row>
    <row r="296" spans="1:10" hidden="1" x14ac:dyDescent="0.3">
      <c r="A296" s="136" t="s">
        <v>166</v>
      </c>
      <c r="B296" s="136" t="s">
        <v>603</v>
      </c>
      <c r="C296" s="136" t="s">
        <v>593</v>
      </c>
      <c r="D296" s="137">
        <v>360</v>
      </c>
      <c r="E296" s="136" t="s">
        <v>806</v>
      </c>
      <c r="F296" s="137"/>
      <c r="G296" s="137"/>
      <c r="H296" s="137"/>
      <c r="I296" s="137"/>
      <c r="J296" s="136" t="s">
        <v>807</v>
      </c>
    </row>
    <row r="297" spans="1:10" hidden="1" x14ac:dyDescent="0.3">
      <c r="A297" s="136" t="s">
        <v>166</v>
      </c>
      <c r="B297" s="136" t="s">
        <v>603</v>
      </c>
      <c r="C297" s="136" t="s">
        <v>618</v>
      </c>
      <c r="D297" s="137">
        <v>360</v>
      </c>
      <c r="E297" s="136" t="s">
        <v>806</v>
      </c>
      <c r="F297" s="137"/>
      <c r="G297" s="137"/>
      <c r="H297" s="137"/>
      <c r="I297" s="137"/>
      <c r="J297" s="136" t="s">
        <v>807</v>
      </c>
    </row>
    <row r="298" spans="1:10" hidden="1" x14ac:dyDescent="0.3">
      <c r="A298" s="136" t="s">
        <v>166</v>
      </c>
      <c r="B298" s="136" t="s">
        <v>603</v>
      </c>
      <c r="C298" s="136" t="s">
        <v>609</v>
      </c>
      <c r="D298" s="137">
        <v>360</v>
      </c>
      <c r="E298" s="136" t="s">
        <v>806</v>
      </c>
      <c r="F298" s="137"/>
      <c r="G298" s="137"/>
      <c r="H298" s="137"/>
      <c r="I298" s="137"/>
      <c r="J298" s="136" t="s">
        <v>807</v>
      </c>
    </row>
    <row r="299" spans="1:10" hidden="1" x14ac:dyDescent="0.3">
      <c r="A299" s="136" t="s">
        <v>166</v>
      </c>
      <c r="B299" s="136" t="s">
        <v>603</v>
      </c>
      <c r="C299" s="136" t="s">
        <v>617</v>
      </c>
      <c r="D299" s="137">
        <v>360</v>
      </c>
      <c r="E299" s="136" t="s">
        <v>806</v>
      </c>
      <c r="F299" s="137"/>
      <c r="G299" s="137"/>
      <c r="H299" s="137"/>
      <c r="I299" s="137"/>
      <c r="J299" s="136" t="s">
        <v>807</v>
      </c>
    </row>
    <row r="300" spans="1:10" hidden="1" x14ac:dyDescent="0.3">
      <c r="A300" s="136" t="s">
        <v>166</v>
      </c>
      <c r="B300" s="136" t="s">
        <v>603</v>
      </c>
      <c r="C300" s="136" t="s">
        <v>591</v>
      </c>
      <c r="D300" s="137">
        <v>360</v>
      </c>
      <c r="E300" s="136" t="s">
        <v>806</v>
      </c>
      <c r="F300" s="137"/>
      <c r="G300" s="137"/>
      <c r="H300" s="137"/>
      <c r="I300" s="137"/>
      <c r="J300" s="136" t="s">
        <v>807</v>
      </c>
    </row>
    <row r="301" spans="1:10" hidden="1" x14ac:dyDescent="0.3">
      <c r="A301" s="136" t="s">
        <v>166</v>
      </c>
      <c r="B301" s="136" t="s">
        <v>603</v>
      </c>
      <c r="C301" s="136" t="s">
        <v>586</v>
      </c>
      <c r="D301" s="137">
        <v>360</v>
      </c>
      <c r="E301" s="136" t="s">
        <v>806</v>
      </c>
      <c r="F301" s="137"/>
      <c r="G301" s="137"/>
      <c r="H301" s="137"/>
      <c r="I301" s="137"/>
      <c r="J301" s="136" t="s">
        <v>807</v>
      </c>
    </row>
    <row r="302" spans="1:10" hidden="1" x14ac:dyDescent="0.3">
      <c r="A302" s="136" t="s">
        <v>166</v>
      </c>
      <c r="B302" s="136" t="s">
        <v>603</v>
      </c>
      <c r="C302" s="136" t="s">
        <v>624</v>
      </c>
      <c r="D302" s="137">
        <v>360</v>
      </c>
      <c r="E302" s="136" t="s">
        <v>806</v>
      </c>
      <c r="F302" s="137"/>
      <c r="G302" s="137"/>
      <c r="H302" s="137"/>
      <c r="I302" s="137"/>
      <c r="J302" s="136" t="s">
        <v>807</v>
      </c>
    </row>
    <row r="303" spans="1:10" hidden="1" x14ac:dyDescent="0.3">
      <c r="A303" s="136" t="s">
        <v>166</v>
      </c>
      <c r="B303" s="136" t="s">
        <v>603</v>
      </c>
      <c r="C303" s="136" t="s">
        <v>589</v>
      </c>
      <c r="D303" s="137">
        <v>360</v>
      </c>
      <c r="E303" s="136" t="s">
        <v>806</v>
      </c>
      <c r="F303" s="137"/>
      <c r="G303" s="137"/>
      <c r="H303" s="137"/>
      <c r="I303" s="137"/>
      <c r="J303" s="136" t="s">
        <v>807</v>
      </c>
    </row>
    <row r="304" spans="1:10" hidden="1" x14ac:dyDescent="0.3">
      <c r="A304" s="136" t="s">
        <v>166</v>
      </c>
      <c r="B304" s="136" t="s">
        <v>603</v>
      </c>
      <c r="C304" s="136" t="s">
        <v>582</v>
      </c>
      <c r="D304" s="137">
        <v>360</v>
      </c>
      <c r="E304" s="136" t="s">
        <v>806</v>
      </c>
      <c r="F304" s="137"/>
      <c r="G304" s="137"/>
      <c r="H304" s="137"/>
      <c r="I304" s="137"/>
      <c r="J304" s="136" t="s">
        <v>807</v>
      </c>
    </row>
    <row r="305" spans="1:10" hidden="1" x14ac:dyDescent="0.3">
      <c r="A305" s="136" t="s">
        <v>166</v>
      </c>
      <c r="B305" s="136" t="s">
        <v>603</v>
      </c>
      <c r="C305" s="136" t="s">
        <v>588</v>
      </c>
      <c r="D305" s="137">
        <v>360</v>
      </c>
      <c r="E305" s="136" t="s">
        <v>806</v>
      </c>
      <c r="F305" s="137"/>
      <c r="G305" s="137"/>
      <c r="H305" s="137"/>
      <c r="I305" s="137"/>
      <c r="J305" s="136" t="s">
        <v>807</v>
      </c>
    </row>
    <row r="306" spans="1:10" hidden="1" x14ac:dyDescent="0.3">
      <c r="A306" s="136" t="s">
        <v>166</v>
      </c>
      <c r="B306" s="136" t="s">
        <v>603</v>
      </c>
      <c r="C306" s="136" t="s">
        <v>597</v>
      </c>
      <c r="D306" s="137">
        <v>371.69</v>
      </c>
      <c r="E306" s="136" t="s">
        <v>806</v>
      </c>
      <c r="F306" s="137"/>
      <c r="G306" s="137"/>
      <c r="H306" s="137"/>
      <c r="I306" s="137"/>
      <c r="J306" s="136" t="s">
        <v>807</v>
      </c>
    </row>
    <row r="307" spans="1:10" x14ac:dyDescent="0.3">
      <c r="A307" s="136" t="s">
        <v>166</v>
      </c>
      <c r="B307" s="136" t="s">
        <v>603</v>
      </c>
      <c r="C307" s="136" t="s">
        <v>604</v>
      </c>
      <c r="D307" s="137">
        <v>372.28</v>
      </c>
      <c r="E307" s="136" t="s">
        <v>808</v>
      </c>
      <c r="F307" s="137">
        <v>40</v>
      </c>
      <c r="G307" s="136" t="s">
        <v>809</v>
      </c>
      <c r="H307" s="136" t="s">
        <v>838</v>
      </c>
      <c r="I307" s="136" t="s">
        <v>265</v>
      </c>
      <c r="J307" s="136" t="s">
        <v>807</v>
      </c>
    </row>
    <row r="308" spans="1:10" x14ac:dyDescent="0.3">
      <c r="A308" s="136" t="s">
        <v>166</v>
      </c>
      <c r="B308" s="136" t="s">
        <v>603</v>
      </c>
      <c r="C308" s="136" t="s">
        <v>612</v>
      </c>
      <c r="D308" s="137">
        <v>376.16</v>
      </c>
      <c r="E308" s="136" t="s">
        <v>808</v>
      </c>
      <c r="F308" s="137">
        <v>40</v>
      </c>
      <c r="G308" s="136" t="s">
        <v>809</v>
      </c>
      <c r="H308" s="136" t="s">
        <v>839</v>
      </c>
      <c r="I308" s="136" t="s">
        <v>292</v>
      </c>
      <c r="J308" s="136" t="s">
        <v>807</v>
      </c>
    </row>
    <row r="309" spans="1:10" hidden="1" x14ac:dyDescent="0.3">
      <c r="A309" s="136" t="s">
        <v>166</v>
      </c>
      <c r="B309" s="136" t="s">
        <v>603</v>
      </c>
      <c r="C309" s="136" t="s">
        <v>611</v>
      </c>
      <c r="D309" s="137">
        <v>368.76</v>
      </c>
      <c r="E309" s="136" t="s">
        <v>806</v>
      </c>
      <c r="F309" s="137"/>
      <c r="G309" s="137"/>
      <c r="H309" s="137"/>
      <c r="I309" s="137"/>
      <c r="J309" s="136" t="s">
        <v>807</v>
      </c>
    </row>
    <row r="310" spans="1:10" x14ac:dyDescent="0.3">
      <c r="A310" s="136" t="s">
        <v>166</v>
      </c>
      <c r="B310" s="136" t="s">
        <v>603</v>
      </c>
      <c r="C310" s="136" t="s">
        <v>599</v>
      </c>
      <c r="D310" s="137">
        <v>402.17</v>
      </c>
      <c r="E310" s="136" t="s">
        <v>808</v>
      </c>
      <c r="F310" s="137">
        <v>40</v>
      </c>
      <c r="G310" s="136" t="s">
        <v>809</v>
      </c>
      <c r="H310" s="136" t="s">
        <v>840</v>
      </c>
      <c r="I310" s="136" t="s">
        <v>288</v>
      </c>
      <c r="J310" s="136" t="s">
        <v>807</v>
      </c>
    </row>
    <row r="311" spans="1:10" hidden="1" x14ac:dyDescent="0.3">
      <c r="A311" s="136" t="s">
        <v>166</v>
      </c>
      <c r="B311" s="136" t="s">
        <v>603</v>
      </c>
      <c r="C311" s="136" t="s">
        <v>619</v>
      </c>
      <c r="D311" s="137">
        <v>360</v>
      </c>
      <c r="E311" s="136" t="s">
        <v>806</v>
      </c>
      <c r="F311" s="137"/>
      <c r="G311" s="137"/>
      <c r="H311" s="137"/>
      <c r="I311" s="137"/>
      <c r="J311" s="136" t="s">
        <v>807</v>
      </c>
    </row>
    <row r="312" spans="1:10" hidden="1" x14ac:dyDescent="0.3">
      <c r="A312" s="136" t="s">
        <v>166</v>
      </c>
      <c r="B312" s="136" t="s">
        <v>603</v>
      </c>
      <c r="C312" s="136" t="s">
        <v>613</v>
      </c>
      <c r="D312" s="137">
        <v>360</v>
      </c>
      <c r="E312" s="136" t="s">
        <v>806</v>
      </c>
      <c r="F312" s="137"/>
      <c r="G312" s="137"/>
      <c r="H312" s="137"/>
      <c r="I312" s="137"/>
      <c r="J312" s="136" t="s">
        <v>807</v>
      </c>
    </row>
    <row r="313" spans="1:10" hidden="1" x14ac:dyDescent="0.3">
      <c r="A313" s="136" t="s">
        <v>166</v>
      </c>
      <c r="B313" s="136" t="s">
        <v>603</v>
      </c>
      <c r="C313" s="136" t="s">
        <v>615</v>
      </c>
      <c r="D313" s="137">
        <v>360</v>
      </c>
      <c r="E313" s="136" t="s">
        <v>806</v>
      </c>
      <c r="F313" s="137"/>
      <c r="G313" s="137"/>
      <c r="H313" s="137"/>
      <c r="I313" s="137"/>
      <c r="J313" s="136" t="s">
        <v>807</v>
      </c>
    </row>
    <row r="314" spans="1:10" hidden="1" x14ac:dyDescent="0.3">
      <c r="A314" s="136" t="s">
        <v>166</v>
      </c>
      <c r="B314" s="136" t="s">
        <v>603</v>
      </c>
      <c r="C314" s="136" t="s">
        <v>600</v>
      </c>
      <c r="D314" s="137">
        <v>360</v>
      </c>
      <c r="E314" s="136" t="s">
        <v>806</v>
      </c>
      <c r="F314" s="137"/>
      <c r="G314" s="137"/>
      <c r="H314" s="137"/>
      <c r="I314" s="137"/>
      <c r="J314" s="136" t="s">
        <v>807</v>
      </c>
    </row>
    <row r="315" spans="1:10" hidden="1" x14ac:dyDescent="0.3">
      <c r="A315" s="136" t="s">
        <v>166</v>
      </c>
      <c r="B315" s="136" t="s">
        <v>603</v>
      </c>
      <c r="C315" s="136" t="s">
        <v>610</v>
      </c>
      <c r="D315" s="137">
        <v>360</v>
      </c>
      <c r="E315" s="136" t="s">
        <v>806</v>
      </c>
      <c r="F315" s="137"/>
      <c r="G315" s="137"/>
      <c r="H315" s="137"/>
      <c r="I315" s="137"/>
      <c r="J315" s="136" t="s">
        <v>807</v>
      </c>
    </row>
    <row r="316" spans="1:10" hidden="1" x14ac:dyDescent="0.3">
      <c r="A316" s="136" t="s">
        <v>166</v>
      </c>
      <c r="B316" s="136" t="s">
        <v>603</v>
      </c>
      <c r="C316" s="136" t="s">
        <v>590</v>
      </c>
      <c r="D316" s="137">
        <v>360</v>
      </c>
      <c r="E316" s="136" t="s">
        <v>806</v>
      </c>
      <c r="F316" s="137"/>
      <c r="G316" s="137"/>
      <c r="H316" s="137"/>
      <c r="I316" s="137"/>
      <c r="J316" s="136" t="s">
        <v>807</v>
      </c>
    </row>
    <row r="317" spans="1:10" hidden="1" x14ac:dyDescent="0.3">
      <c r="A317" s="136" t="s">
        <v>166</v>
      </c>
      <c r="B317" s="136" t="s">
        <v>603</v>
      </c>
      <c r="C317" s="136" t="s">
        <v>605</v>
      </c>
      <c r="D317" s="137">
        <v>360</v>
      </c>
      <c r="E317" s="136" t="s">
        <v>806</v>
      </c>
      <c r="F317" s="137"/>
      <c r="G317" s="137"/>
      <c r="H317" s="137"/>
      <c r="I317" s="137"/>
      <c r="J317" s="136" t="s">
        <v>807</v>
      </c>
    </row>
    <row r="318" spans="1:10" hidden="1" x14ac:dyDescent="0.3">
      <c r="A318" s="136" t="s">
        <v>166</v>
      </c>
      <c r="B318" s="136" t="s">
        <v>603</v>
      </c>
      <c r="C318" s="136" t="s">
        <v>626</v>
      </c>
      <c r="D318" s="137">
        <v>360</v>
      </c>
      <c r="E318" s="136" t="s">
        <v>806</v>
      </c>
      <c r="F318" s="137"/>
      <c r="G318" s="137"/>
      <c r="H318" s="137"/>
      <c r="I318" s="137"/>
      <c r="J318" s="136" t="s">
        <v>807</v>
      </c>
    </row>
    <row r="319" spans="1:10" hidden="1" x14ac:dyDescent="0.3">
      <c r="A319" s="136" t="s">
        <v>166</v>
      </c>
      <c r="B319" s="136" t="s">
        <v>603</v>
      </c>
      <c r="C319" s="136" t="s">
        <v>601</v>
      </c>
      <c r="D319" s="137">
        <v>360</v>
      </c>
      <c r="E319" s="136" t="s">
        <v>806</v>
      </c>
      <c r="F319" s="137"/>
      <c r="G319" s="137"/>
      <c r="H319" s="137"/>
      <c r="I319" s="137"/>
      <c r="J319" s="136" t="s">
        <v>807</v>
      </c>
    </row>
    <row r="320" spans="1:10" hidden="1" x14ac:dyDescent="0.3">
      <c r="A320" s="136" t="s">
        <v>166</v>
      </c>
      <c r="B320" s="136" t="s">
        <v>603</v>
      </c>
      <c r="C320" s="136" t="s">
        <v>596</v>
      </c>
      <c r="D320" s="137">
        <v>360</v>
      </c>
      <c r="E320" s="136" t="s">
        <v>806</v>
      </c>
      <c r="F320" s="137"/>
      <c r="G320" s="137"/>
      <c r="H320" s="137"/>
      <c r="I320" s="137"/>
      <c r="J320" s="136" t="s">
        <v>807</v>
      </c>
    </row>
    <row r="321" spans="1:10" hidden="1" x14ac:dyDescent="0.3">
      <c r="A321" s="136" t="s">
        <v>166</v>
      </c>
      <c r="B321" s="136" t="s">
        <v>603</v>
      </c>
      <c r="C321" s="136" t="s">
        <v>594</v>
      </c>
      <c r="D321" s="137">
        <v>360</v>
      </c>
      <c r="E321" s="136" t="s">
        <v>806</v>
      </c>
      <c r="F321" s="137"/>
      <c r="G321" s="137"/>
      <c r="H321" s="137"/>
      <c r="I321" s="137"/>
      <c r="J321" s="136" t="s">
        <v>807</v>
      </c>
    </row>
    <row r="322" spans="1:10" hidden="1" x14ac:dyDescent="0.3">
      <c r="A322" s="136" t="s">
        <v>166</v>
      </c>
      <c r="B322" s="136" t="s">
        <v>603</v>
      </c>
      <c r="C322" s="136" t="s">
        <v>627</v>
      </c>
      <c r="D322" s="137">
        <v>362.66</v>
      </c>
      <c r="E322" s="136" t="s">
        <v>806</v>
      </c>
      <c r="F322" s="137"/>
      <c r="G322" s="137"/>
      <c r="H322" s="137"/>
      <c r="I322" s="137"/>
      <c r="J322" s="136" t="s">
        <v>807</v>
      </c>
    </row>
    <row r="323" spans="1:10" hidden="1" x14ac:dyDescent="0.3">
      <c r="A323" s="136" t="s">
        <v>166</v>
      </c>
      <c r="B323" s="136" t="s">
        <v>603</v>
      </c>
      <c r="C323" s="136" t="s">
        <v>817</v>
      </c>
      <c r="D323" s="137">
        <v>362.06</v>
      </c>
      <c r="E323" s="136" t="s">
        <v>806</v>
      </c>
      <c r="F323" s="137"/>
      <c r="G323" s="137"/>
      <c r="H323" s="137"/>
      <c r="I323" s="137"/>
      <c r="J323" s="136" t="s">
        <v>807</v>
      </c>
    </row>
    <row r="324" spans="1:10" hidden="1" x14ac:dyDescent="0.3">
      <c r="A324" s="136" t="s">
        <v>166</v>
      </c>
      <c r="B324" s="136" t="s">
        <v>598</v>
      </c>
      <c r="C324" s="136" t="s">
        <v>592</v>
      </c>
      <c r="D324" s="137">
        <v>365.94</v>
      </c>
      <c r="E324" s="136" t="s">
        <v>806</v>
      </c>
      <c r="F324" s="137"/>
      <c r="G324" s="137"/>
      <c r="H324" s="137"/>
      <c r="I324" s="137"/>
      <c r="J324" s="136" t="s">
        <v>807</v>
      </c>
    </row>
    <row r="325" spans="1:10" hidden="1" x14ac:dyDescent="0.3">
      <c r="A325" s="136" t="s">
        <v>166</v>
      </c>
      <c r="B325" s="136" t="s">
        <v>598</v>
      </c>
      <c r="C325" s="136" t="s">
        <v>602</v>
      </c>
      <c r="D325" s="137">
        <v>360.05</v>
      </c>
      <c r="E325" s="136" t="s">
        <v>806</v>
      </c>
      <c r="F325" s="137"/>
      <c r="G325" s="137"/>
      <c r="H325" s="137"/>
      <c r="I325" s="137"/>
      <c r="J325" s="136" t="s">
        <v>807</v>
      </c>
    </row>
    <row r="326" spans="1:10" hidden="1" x14ac:dyDescent="0.3">
      <c r="A326" s="136" t="s">
        <v>166</v>
      </c>
      <c r="B326" s="136" t="s">
        <v>598</v>
      </c>
      <c r="C326" s="136" t="s">
        <v>622</v>
      </c>
      <c r="D326" s="137">
        <v>360</v>
      </c>
      <c r="E326" s="136" t="s">
        <v>806</v>
      </c>
      <c r="F326" s="137"/>
      <c r="G326" s="137"/>
      <c r="H326" s="137"/>
      <c r="I326" s="137"/>
      <c r="J326" s="136" t="s">
        <v>807</v>
      </c>
    </row>
    <row r="327" spans="1:10" hidden="1" x14ac:dyDescent="0.3">
      <c r="A327" s="136" t="s">
        <v>166</v>
      </c>
      <c r="B327" s="136" t="s">
        <v>598</v>
      </c>
      <c r="C327" s="136" t="s">
        <v>593</v>
      </c>
      <c r="D327" s="137">
        <v>360</v>
      </c>
      <c r="E327" s="136" t="s">
        <v>806</v>
      </c>
      <c r="F327" s="137"/>
      <c r="G327" s="137"/>
      <c r="H327" s="137"/>
      <c r="I327" s="137"/>
      <c r="J327" s="136" t="s">
        <v>807</v>
      </c>
    </row>
    <row r="328" spans="1:10" hidden="1" x14ac:dyDescent="0.3">
      <c r="A328" s="136" t="s">
        <v>166</v>
      </c>
      <c r="B328" s="136" t="s">
        <v>598</v>
      </c>
      <c r="C328" s="136" t="s">
        <v>618</v>
      </c>
      <c r="D328" s="137">
        <v>360</v>
      </c>
      <c r="E328" s="136" t="s">
        <v>806</v>
      </c>
      <c r="F328" s="137"/>
      <c r="G328" s="137"/>
      <c r="H328" s="137"/>
      <c r="I328" s="137"/>
      <c r="J328" s="136" t="s">
        <v>807</v>
      </c>
    </row>
    <row r="329" spans="1:10" hidden="1" x14ac:dyDescent="0.3">
      <c r="A329" s="136" t="s">
        <v>166</v>
      </c>
      <c r="B329" s="136" t="s">
        <v>598</v>
      </c>
      <c r="C329" s="136" t="s">
        <v>609</v>
      </c>
      <c r="D329" s="137">
        <v>360</v>
      </c>
      <c r="E329" s="136" t="s">
        <v>806</v>
      </c>
      <c r="F329" s="137"/>
      <c r="G329" s="137"/>
      <c r="H329" s="137"/>
      <c r="I329" s="137"/>
      <c r="J329" s="136" t="s">
        <v>807</v>
      </c>
    </row>
    <row r="330" spans="1:10" x14ac:dyDescent="0.3">
      <c r="A330" s="136" t="s">
        <v>166</v>
      </c>
      <c r="B330" s="136" t="s">
        <v>598</v>
      </c>
      <c r="C330" s="136" t="s">
        <v>617</v>
      </c>
      <c r="D330" s="137">
        <v>360</v>
      </c>
      <c r="E330" s="136" t="s">
        <v>808</v>
      </c>
      <c r="F330" s="137">
        <v>40</v>
      </c>
      <c r="G330" s="136" t="s">
        <v>809</v>
      </c>
      <c r="H330" s="136" t="s">
        <v>841</v>
      </c>
      <c r="I330" s="136" t="s">
        <v>206</v>
      </c>
      <c r="J330" s="136" t="s">
        <v>807</v>
      </c>
    </row>
    <row r="331" spans="1:10" hidden="1" x14ac:dyDescent="0.3">
      <c r="A331" s="136" t="s">
        <v>166</v>
      </c>
      <c r="B331" s="136" t="s">
        <v>598</v>
      </c>
      <c r="C331" s="136" t="s">
        <v>591</v>
      </c>
      <c r="D331" s="137">
        <v>360</v>
      </c>
      <c r="E331" s="136" t="s">
        <v>806</v>
      </c>
      <c r="F331" s="137"/>
      <c r="G331" s="137"/>
      <c r="H331" s="137"/>
      <c r="I331" s="137"/>
      <c r="J331" s="136" t="s">
        <v>807</v>
      </c>
    </row>
    <row r="332" spans="1:10" hidden="1" x14ac:dyDescent="0.3">
      <c r="A332" s="136" t="s">
        <v>166</v>
      </c>
      <c r="B332" s="136" t="s">
        <v>598</v>
      </c>
      <c r="C332" s="136" t="s">
        <v>586</v>
      </c>
      <c r="D332" s="137">
        <v>360</v>
      </c>
      <c r="E332" s="136" t="s">
        <v>806</v>
      </c>
      <c r="F332" s="137"/>
      <c r="G332" s="137"/>
      <c r="H332" s="137"/>
      <c r="I332" s="137"/>
      <c r="J332" s="136" t="s">
        <v>807</v>
      </c>
    </row>
    <row r="333" spans="1:10" hidden="1" x14ac:dyDescent="0.3">
      <c r="A333" s="136" t="s">
        <v>166</v>
      </c>
      <c r="B333" s="136" t="s">
        <v>598</v>
      </c>
      <c r="C333" s="136" t="s">
        <v>624</v>
      </c>
      <c r="D333" s="137">
        <v>360</v>
      </c>
      <c r="E333" s="136" t="s">
        <v>806</v>
      </c>
      <c r="F333" s="137"/>
      <c r="G333" s="137"/>
      <c r="H333" s="137"/>
      <c r="I333" s="137"/>
      <c r="J333" s="136" t="s">
        <v>807</v>
      </c>
    </row>
    <row r="334" spans="1:10" hidden="1" x14ac:dyDescent="0.3">
      <c r="A334" s="136" t="s">
        <v>166</v>
      </c>
      <c r="B334" s="136" t="s">
        <v>598</v>
      </c>
      <c r="C334" s="136" t="s">
        <v>589</v>
      </c>
      <c r="D334" s="137">
        <v>360</v>
      </c>
      <c r="E334" s="136" t="s">
        <v>806</v>
      </c>
      <c r="F334" s="137"/>
      <c r="G334" s="137"/>
      <c r="H334" s="137"/>
      <c r="I334" s="137"/>
      <c r="J334" s="136" t="s">
        <v>807</v>
      </c>
    </row>
    <row r="335" spans="1:10" hidden="1" x14ac:dyDescent="0.3">
      <c r="A335" s="136" t="s">
        <v>166</v>
      </c>
      <c r="B335" s="136" t="s">
        <v>598</v>
      </c>
      <c r="C335" s="136" t="s">
        <v>582</v>
      </c>
      <c r="D335" s="137">
        <v>360</v>
      </c>
      <c r="E335" s="136" t="s">
        <v>806</v>
      </c>
      <c r="F335" s="137"/>
      <c r="G335" s="137"/>
      <c r="H335" s="137"/>
      <c r="I335" s="137"/>
      <c r="J335" s="136" t="s">
        <v>807</v>
      </c>
    </row>
    <row r="336" spans="1:10" hidden="1" x14ac:dyDescent="0.3">
      <c r="A336" s="136" t="s">
        <v>166</v>
      </c>
      <c r="B336" s="136" t="s">
        <v>598</v>
      </c>
      <c r="C336" s="136" t="s">
        <v>588</v>
      </c>
      <c r="D336" s="137">
        <v>360</v>
      </c>
      <c r="E336" s="136" t="s">
        <v>806</v>
      </c>
      <c r="F336" s="137"/>
      <c r="G336" s="137"/>
      <c r="H336" s="137"/>
      <c r="I336" s="137"/>
      <c r="J336" s="136" t="s">
        <v>807</v>
      </c>
    </row>
    <row r="337" spans="1:10" hidden="1" x14ac:dyDescent="0.3">
      <c r="A337" s="136" t="s">
        <v>166</v>
      </c>
      <c r="B337" s="136" t="s">
        <v>598</v>
      </c>
      <c r="C337" s="136" t="s">
        <v>597</v>
      </c>
      <c r="D337" s="137">
        <v>360</v>
      </c>
      <c r="E337" s="136" t="s">
        <v>806</v>
      </c>
      <c r="F337" s="137"/>
      <c r="G337" s="137"/>
      <c r="H337" s="137"/>
      <c r="I337" s="137"/>
      <c r="J337" s="136" t="s">
        <v>807</v>
      </c>
    </row>
    <row r="338" spans="1:10" hidden="1" x14ac:dyDescent="0.3">
      <c r="A338" s="136" t="s">
        <v>166</v>
      </c>
      <c r="B338" s="136" t="s">
        <v>598</v>
      </c>
      <c r="C338" s="136" t="s">
        <v>604</v>
      </c>
      <c r="D338" s="137">
        <v>360</v>
      </c>
      <c r="E338" s="136" t="s">
        <v>806</v>
      </c>
      <c r="F338" s="137"/>
      <c r="G338" s="137"/>
      <c r="H338" s="137"/>
      <c r="I338" s="137"/>
      <c r="J338" s="136" t="s">
        <v>807</v>
      </c>
    </row>
    <row r="339" spans="1:10" x14ac:dyDescent="0.3">
      <c r="A339" s="136" t="s">
        <v>166</v>
      </c>
      <c r="B339" s="136" t="s">
        <v>598</v>
      </c>
      <c r="C339" s="136" t="s">
        <v>612</v>
      </c>
      <c r="D339" s="137">
        <v>363.34</v>
      </c>
      <c r="E339" s="136" t="s">
        <v>808</v>
      </c>
      <c r="F339" s="137">
        <v>40</v>
      </c>
      <c r="G339" s="136" t="s">
        <v>809</v>
      </c>
      <c r="H339" s="136" t="s">
        <v>842</v>
      </c>
      <c r="I339" s="136" t="s">
        <v>262</v>
      </c>
      <c r="J339" s="136" t="s">
        <v>807</v>
      </c>
    </row>
    <row r="340" spans="1:10" hidden="1" x14ac:dyDescent="0.3">
      <c r="A340" s="136" t="s">
        <v>166</v>
      </c>
      <c r="B340" s="136" t="s">
        <v>598</v>
      </c>
      <c r="C340" s="136" t="s">
        <v>611</v>
      </c>
      <c r="D340" s="137">
        <v>360.34</v>
      </c>
      <c r="E340" s="136" t="s">
        <v>806</v>
      </c>
      <c r="F340" s="137"/>
      <c r="G340" s="137"/>
      <c r="H340" s="137"/>
      <c r="I340" s="137"/>
      <c r="J340" s="136" t="s">
        <v>807</v>
      </c>
    </row>
    <row r="341" spans="1:10" x14ac:dyDescent="0.3">
      <c r="A341" s="136" t="s">
        <v>166</v>
      </c>
      <c r="B341" s="136" t="s">
        <v>598</v>
      </c>
      <c r="C341" s="136" t="s">
        <v>599</v>
      </c>
      <c r="D341" s="137">
        <v>393.31</v>
      </c>
      <c r="E341" s="136" t="s">
        <v>808</v>
      </c>
      <c r="F341" s="137">
        <v>40</v>
      </c>
      <c r="G341" s="136" t="s">
        <v>809</v>
      </c>
      <c r="H341" s="136" t="s">
        <v>843</v>
      </c>
      <c r="I341" s="136" t="s">
        <v>244</v>
      </c>
      <c r="J341" s="136" t="s">
        <v>807</v>
      </c>
    </row>
    <row r="342" spans="1:10" hidden="1" x14ac:dyDescent="0.3">
      <c r="A342" s="136" t="s">
        <v>166</v>
      </c>
      <c r="B342" s="136" t="s">
        <v>598</v>
      </c>
      <c r="C342" s="136" t="s">
        <v>619</v>
      </c>
      <c r="D342" s="137">
        <v>360.84</v>
      </c>
      <c r="E342" s="136" t="s">
        <v>806</v>
      </c>
      <c r="F342" s="137"/>
      <c r="G342" s="137"/>
      <c r="H342" s="137"/>
      <c r="I342" s="137"/>
      <c r="J342" s="136" t="s">
        <v>807</v>
      </c>
    </row>
    <row r="343" spans="1:10" hidden="1" x14ac:dyDescent="0.3">
      <c r="A343" s="136" t="s">
        <v>166</v>
      </c>
      <c r="B343" s="136" t="s">
        <v>598</v>
      </c>
      <c r="C343" s="136" t="s">
        <v>613</v>
      </c>
      <c r="D343" s="137">
        <v>360</v>
      </c>
      <c r="E343" s="136" t="s">
        <v>806</v>
      </c>
      <c r="F343" s="137"/>
      <c r="G343" s="137"/>
      <c r="H343" s="137"/>
      <c r="I343" s="137"/>
      <c r="J343" s="136" t="s">
        <v>807</v>
      </c>
    </row>
    <row r="344" spans="1:10" hidden="1" x14ac:dyDescent="0.3">
      <c r="A344" s="136" t="s">
        <v>166</v>
      </c>
      <c r="B344" s="136" t="s">
        <v>598</v>
      </c>
      <c r="C344" s="136" t="s">
        <v>615</v>
      </c>
      <c r="D344" s="137">
        <v>360</v>
      </c>
      <c r="E344" s="136" t="s">
        <v>806</v>
      </c>
      <c r="F344" s="137"/>
      <c r="G344" s="137"/>
      <c r="H344" s="137"/>
      <c r="I344" s="137"/>
      <c r="J344" s="136" t="s">
        <v>807</v>
      </c>
    </row>
    <row r="345" spans="1:10" hidden="1" x14ac:dyDescent="0.3">
      <c r="A345" s="136" t="s">
        <v>166</v>
      </c>
      <c r="B345" s="136" t="s">
        <v>598</v>
      </c>
      <c r="C345" s="136" t="s">
        <v>600</v>
      </c>
      <c r="D345" s="137">
        <v>360</v>
      </c>
      <c r="E345" s="136" t="s">
        <v>806</v>
      </c>
      <c r="F345" s="137"/>
      <c r="G345" s="137"/>
      <c r="H345" s="137"/>
      <c r="I345" s="137"/>
      <c r="J345" s="136" t="s">
        <v>807</v>
      </c>
    </row>
    <row r="346" spans="1:10" hidden="1" x14ac:dyDescent="0.3">
      <c r="A346" s="136" t="s">
        <v>166</v>
      </c>
      <c r="B346" s="136" t="s">
        <v>598</v>
      </c>
      <c r="C346" s="136" t="s">
        <v>610</v>
      </c>
      <c r="D346" s="137">
        <v>360</v>
      </c>
      <c r="E346" s="136" t="s">
        <v>806</v>
      </c>
      <c r="F346" s="137"/>
      <c r="G346" s="137"/>
      <c r="H346" s="137"/>
      <c r="I346" s="137"/>
      <c r="J346" s="136" t="s">
        <v>807</v>
      </c>
    </row>
    <row r="347" spans="1:10" hidden="1" x14ac:dyDescent="0.3">
      <c r="A347" s="136" t="s">
        <v>166</v>
      </c>
      <c r="B347" s="136" t="s">
        <v>598</v>
      </c>
      <c r="C347" s="136" t="s">
        <v>590</v>
      </c>
      <c r="D347" s="137">
        <v>360</v>
      </c>
      <c r="E347" s="136" t="s">
        <v>806</v>
      </c>
      <c r="F347" s="137"/>
      <c r="G347" s="137"/>
      <c r="H347" s="137"/>
      <c r="I347" s="137"/>
      <c r="J347" s="136" t="s">
        <v>807</v>
      </c>
    </row>
    <row r="348" spans="1:10" hidden="1" x14ac:dyDescent="0.3">
      <c r="A348" s="136" t="s">
        <v>166</v>
      </c>
      <c r="B348" s="136" t="s">
        <v>598</v>
      </c>
      <c r="C348" s="136" t="s">
        <v>605</v>
      </c>
      <c r="D348" s="137">
        <v>360</v>
      </c>
      <c r="E348" s="136" t="s">
        <v>806</v>
      </c>
      <c r="F348" s="137"/>
      <c r="G348" s="137"/>
      <c r="H348" s="137"/>
      <c r="I348" s="137"/>
      <c r="J348" s="136" t="s">
        <v>807</v>
      </c>
    </row>
    <row r="349" spans="1:10" hidden="1" x14ac:dyDescent="0.3">
      <c r="A349" s="136" t="s">
        <v>166</v>
      </c>
      <c r="B349" s="136" t="s">
        <v>598</v>
      </c>
      <c r="C349" s="136" t="s">
        <v>626</v>
      </c>
      <c r="D349" s="137">
        <v>360</v>
      </c>
      <c r="E349" s="136" t="s">
        <v>806</v>
      </c>
      <c r="F349" s="137"/>
      <c r="G349" s="137"/>
      <c r="H349" s="137"/>
      <c r="I349" s="137"/>
      <c r="J349" s="136" t="s">
        <v>807</v>
      </c>
    </row>
    <row r="350" spans="1:10" hidden="1" x14ac:dyDescent="0.3">
      <c r="A350" s="136" t="s">
        <v>166</v>
      </c>
      <c r="B350" s="136" t="s">
        <v>598</v>
      </c>
      <c r="C350" s="136" t="s">
        <v>601</v>
      </c>
      <c r="D350" s="137">
        <v>360</v>
      </c>
      <c r="E350" s="136" t="s">
        <v>806</v>
      </c>
      <c r="F350" s="137"/>
      <c r="G350" s="137"/>
      <c r="H350" s="137"/>
      <c r="I350" s="137"/>
      <c r="J350" s="136" t="s">
        <v>807</v>
      </c>
    </row>
    <row r="351" spans="1:10" hidden="1" x14ac:dyDescent="0.3">
      <c r="A351" s="136" t="s">
        <v>166</v>
      </c>
      <c r="B351" s="136" t="s">
        <v>598</v>
      </c>
      <c r="C351" s="136" t="s">
        <v>596</v>
      </c>
      <c r="D351" s="137">
        <v>360</v>
      </c>
      <c r="E351" s="136" t="s">
        <v>806</v>
      </c>
      <c r="F351" s="137"/>
      <c r="G351" s="137"/>
      <c r="H351" s="137"/>
      <c r="I351" s="137"/>
      <c r="J351" s="136" t="s">
        <v>807</v>
      </c>
    </row>
    <row r="352" spans="1:10" hidden="1" x14ac:dyDescent="0.3">
      <c r="A352" s="136" t="s">
        <v>166</v>
      </c>
      <c r="B352" s="136" t="s">
        <v>598</v>
      </c>
      <c r="C352" s="136" t="s">
        <v>594</v>
      </c>
      <c r="D352" s="137">
        <v>360</v>
      </c>
      <c r="E352" s="136" t="s">
        <v>806</v>
      </c>
      <c r="F352" s="137"/>
      <c r="G352" s="137"/>
      <c r="H352" s="137"/>
      <c r="I352" s="137"/>
      <c r="J352" s="136" t="s">
        <v>807</v>
      </c>
    </row>
    <row r="353" spans="1:10" hidden="1" x14ac:dyDescent="0.3">
      <c r="A353" s="136" t="s">
        <v>166</v>
      </c>
      <c r="B353" s="136" t="s">
        <v>598</v>
      </c>
      <c r="C353" s="136" t="s">
        <v>627</v>
      </c>
      <c r="D353" s="137">
        <v>360</v>
      </c>
      <c r="E353" s="136" t="s">
        <v>806</v>
      </c>
      <c r="F353" s="137"/>
      <c r="G353" s="137"/>
      <c r="H353" s="137"/>
      <c r="I353" s="137"/>
      <c r="J353" s="136" t="s">
        <v>807</v>
      </c>
    </row>
    <row r="354" spans="1:10" hidden="1" x14ac:dyDescent="0.3">
      <c r="A354" s="136" t="s">
        <v>166</v>
      </c>
      <c r="B354" s="136" t="s">
        <v>598</v>
      </c>
      <c r="C354" s="136" t="s">
        <v>817</v>
      </c>
      <c r="D354" s="137">
        <v>360</v>
      </c>
      <c r="E354" s="136" t="s">
        <v>806</v>
      </c>
      <c r="F354" s="137"/>
      <c r="G354" s="137"/>
      <c r="H354" s="137"/>
      <c r="I354" s="137"/>
      <c r="J354" s="136" t="s">
        <v>807</v>
      </c>
    </row>
    <row r="355" spans="1:10" hidden="1" x14ac:dyDescent="0.3">
      <c r="A355" s="136" t="s">
        <v>166</v>
      </c>
      <c r="B355" s="136" t="s">
        <v>598</v>
      </c>
      <c r="C355" s="136" t="s">
        <v>625</v>
      </c>
      <c r="D355" s="137">
        <v>360</v>
      </c>
      <c r="E355" s="136" t="s">
        <v>806</v>
      </c>
      <c r="F355" s="137"/>
      <c r="G355" s="137"/>
      <c r="H355" s="137"/>
      <c r="I355" s="137"/>
      <c r="J355" s="136" t="s">
        <v>807</v>
      </c>
    </row>
    <row r="356" spans="1:10" hidden="1" x14ac:dyDescent="0.3">
      <c r="A356" s="136" t="s">
        <v>166</v>
      </c>
      <c r="B356" s="136" t="s">
        <v>598</v>
      </c>
      <c r="C356" s="136" t="s">
        <v>818</v>
      </c>
      <c r="D356" s="137">
        <v>362.66</v>
      </c>
      <c r="E356" s="136" t="s">
        <v>806</v>
      </c>
      <c r="F356" s="137"/>
      <c r="G356" s="137"/>
      <c r="H356" s="137"/>
      <c r="I356" s="137"/>
      <c r="J356" s="136" t="s">
        <v>807</v>
      </c>
    </row>
    <row r="357" spans="1:10" hidden="1" x14ac:dyDescent="0.3">
      <c r="A357" s="136" t="s">
        <v>166</v>
      </c>
      <c r="B357" s="136" t="s">
        <v>598</v>
      </c>
      <c r="C357" s="136" t="s">
        <v>607</v>
      </c>
      <c r="D357" s="137">
        <v>362.06</v>
      </c>
      <c r="E357" s="136" t="s">
        <v>806</v>
      </c>
      <c r="F357" s="137"/>
      <c r="G357" s="137"/>
      <c r="H357" s="137"/>
      <c r="I357" s="137"/>
      <c r="J357" s="136" t="s">
        <v>807</v>
      </c>
    </row>
    <row r="358" spans="1:10" x14ac:dyDescent="0.3">
      <c r="A358" s="136" t="s">
        <v>166</v>
      </c>
      <c r="B358" s="136" t="s">
        <v>564</v>
      </c>
      <c r="C358" s="136" t="s">
        <v>592</v>
      </c>
      <c r="D358" s="137">
        <v>365.94</v>
      </c>
      <c r="E358" s="136" t="s">
        <v>808</v>
      </c>
      <c r="F358" s="137">
        <v>40</v>
      </c>
      <c r="G358" s="136" t="s">
        <v>809</v>
      </c>
      <c r="H358" s="136" t="s">
        <v>844</v>
      </c>
      <c r="I358" s="136" t="s">
        <v>190</v>
      </c>
      <c r="J358" s="136" t="s">
        <v>807</v>
      </c>
    </row>
    <row r="359" spans="1:10" hidden="1" x14ac:dyDescent="0.3">
      <c r="A359" s="136" t="s">
        <v>166</v>
      </c>
      <c r="B359" s="136" t="s">
        <v>564</v>
      </c>
      <c r="C359" s="136" t="s">
        <v>602</v>
      </c>
      <c r="D359" s="137">
        <v>360.05</v>
      </c>
      <c r="E359" s="136" t="s">
        <v>806</v>
      </c>
      <c r="F359" s="137"/>
      <c r="G359" s="137"/>
      <c r="H359" s="137"/>
      <c r="I359" s="137"/>
      <c r="J359" s="136" t="s">
        <v>807</v>
      </c>
    </row>
    <row r="360" spans="1:10" hidden="1" x14ac:dyDescent="0.3">
      <c r="A360" s="136" t="s">
        <v>166</v>
      </c>
      <c r="B360" s="136" t="s">
        <v>564</v>
      </c>
      <c r="C360" s="136" t="s">
        <v>622</v>
      </c>
      <c r="D360" s="137">
        <v>360</v>
      </c>
      <c r="E360" s="136" t="s">
        <v>806</v>
      </c>
      <c r="F360" s="137"/>
      <c r="G360" s="137"/>
      <c r="H360" s="137"/>
      <c r="I360" s="137"/>
      <c r="J360" s="136" t="s">
        <v>807</v>
      </c>
    </row>
    <row r="361" spans="1:10" hidden="1" x14ac:dyDescent="0.3">
      <c r="A361" s="136" t="s">
        <v>166</v>
      </c>
      <c r="B361" s="136" t="s">
        <v>564</v>
      </c>
      <c r="C361" s="136" t="s">
        <v>593</v>
      </c>
      <c r="D361" s="137">
        <v>360</v>
      </c>
      <c r="E361" s="136" t="s">
        <v>806</v>
      </c>
      <c r="F361" s="137"/>
      <c r="G361" s="137"/>
      <c r="H361" s="137"/>
      <c r="I361" s="137"/>
      <c r="J361" s="136" t="s">
        <v>807</v>
      </c>
    </row>
    <row r="362" spans="1:10" hidden="1" x14ac:dyDescent="0.3">
      <c r="A362" s="136" t="s">
        <v>166</v>
      </c>
      <c r="B362" s="136" t="s">
        <v>564</v>
      </c>
      <c r="C362" s="136" t="s">
        <v>618</v>
      </c>
      <c r="D362" s="137">
        <v>360</v>
      </c>
      <c r="E362" s="136" t="s">
        <v>806</v>
      </c>
      <c r="F362" s="137"/>
      <c r="G362" s="137"/>
      <c r="H362" s="137"/>
      <c r="I362" s="137"/>
      <c r="J362" s="136" t="s">
        <v>807</v>
      </c>
    </row>
    <row r="363" spans="1:10" hidden="1" x14ac:dyDescent="0.3">
      <c r="A363" s="136" t="s">
        <v>166</v>
      </c>
      <c r="B363" s="136" t="s">
        <v>564</v>
      </c>
      <c r="C363" s="136" t="s">
        <v>609</v>
      </c>
      <c r="D363" s="137">
        <v>360</v>
      </c>
      <c r="E363" s="136" t="s">
        <v>806</v>
      </c>
      <c r="F363" s="137"/>
      <c r="G363" s="137"/>
      <c r="H363" s="137"/>
      <c r="I363" s="137"/>
      <c r="J363" s="136" t="s">
        <v>807</v>
      </c>
    </row>
    <row r="364" spans="1:10" hidden="1" x14ac:dyDescent="0.3">
      <c r="A364" s="136" t="s">
        <v>166</v>
      </c>
      <c r="B364" s="136" t="s">
        <v>564</v>
      </c>
      <c r="C364" s="136" t="s">
        <v>617</v>
      </c>
      <c r="D364" s="137">
        <v>360</v>
      </c>
      <c r="E364" s="136" t="s">
        <v>806</v>
      </c>
      <c r="F364" s="137"/>
      <c r="G364" s="137"/>
      <c r="H364" s="137"/>
      <c r="I364" s="137"/>
      <c r="J364" s="136" t="s">
        <v>807</v>
      </c>
    </row>
    <row r="365" spans="1:10" hidden="1" x14ac:dyDescent="0.3">
      <c r="A365" s="136" t="s">
        <v>166</v>
      </c>
      <c r="B365" s="136" t="s">
        <v>564</v>
      </c>
      <c r="C365" s="136" t="s">
        <v>591</v>
      </c>
      <c r="D365" s="137">
        <v>360</v>
      </c>
      <c r="E365" s="136" t="s">
        <v>806</v>
      </c>
      <c r="F365" s="137"/>
      <c r="G365" s="137"/>
      <c r="H365" s="137"/>
      <c r="I365" s="137"/>
      <c r="J365" s="136" t="s">
        <v>807</v>
      </c>
    </row>
    <row r="366" spans="1:10" hidden="1" x14ac:dyDescent="0.3">
      <c r="A366" s="136" t="s">
        <v>166</v>
      </c>
      <c r="B366" s="136" t="s">
        <v>564</v>
      </c>
      <c r="C366" s="136" t="s">
        <v>586</v>
      </c>
      <c r="D366" s="137">
        <v>360</v>
      </c>
      <c r="E366" s="136" t="s">
        <v>806</v>
      </c>
      <c r="F366" s="137"/>
      <c r="G366" s="137"/>
      <c r="H366" s="137"/>
      <c r="I366" s="137"/>
      <c r="J366" s="136" t="s">
        <v>807</v>
      </c>
    </row>
    <row r="367" spans="1:10" hidden="1" x14ac:dyDescent="0.3">
      <c r="A367" s="136" t="s">
        <v>166</v>
      </c>
      <c r="B367" s="136" t="s">
        <v>564</v>
      </c>
      <c r="C367" s="136" t="s">
        <v>624</v>
      </c>
      <c r="D367" s="137">
        <v>360</v>
      </c>
      <c r="E367" s="136" t="s">
        <v>806</v>
      </c>
      <c r="F367" s="137"/>
      <c r="G367" s="137"/>
      <c r="H367" s="137"/>
      <c r="I367" s="137"/>
      <c r="J367" s="136" t="s">
        <v>807</v>
      </c>
    </row>
    <row r="368" spans="1:10" hidden="1" x14ac:dyDescent="0.3">
      <c r="A368" s="136" t="s">
        <v>166</v>
      </c>
      <c r="B368" s="136" t="s">
        <v>564</v>
      </c>
      <c r="C368" s="136" t="s">
        <v>589</v>
      </c>
      <c r="D368" s="137">
        <v>360</v>
      </c>
      <c r="E368" s="136" t="s">
        <v>806</v>
      </c>
      <c r="F368" s="137"/>
      <c r="G368" s="137"/>
      <c r="H368" s="137"/>
      <c r="I368" s="137"/>
      <c r="J368" s="136" t="s">
        <v>807</v>
      </c>
    </row>
    <row r="369" spans="1:10" hidden="1" x14ac:dyDescent="0.3">
      <c r="A369" s="136" t="s">
        <v>166</v>
      </c>
      <c r="B369" s="136" t="s">
        <v>564</v>
      </c>
      <c r="C369" s="136" t="s">
        <v>582</v>
      </c>
      <c r="D369" s="137">
        <v>360</v>
      </c>
      <c r="E369" s="136" t="s">
        <v>806</v>
      </c>
      <c r="F369" s="137"/>
      <c r="G369" s="137"/>
      <c r="H369" s="137"/>
      <c r="I369" s="137"/>
      <c r="J369" s="136" t="s">
        <v>807</v>
      </c>
    </row>
    <row r="370" spans="1:10" hidden="1" x14ac:dyDescent="0.3">
      <c r="A370" s="136" t="s">
        <v>166</v>
      </c>
      <c r="B370" s="136" t="s">
        <v>564</v>
      </c>
      <c r="C370" s="136" t="s">
        <v>588</v>
      </c>
      <c r="D370" s="137">
        <v>360</v>
      </c>
      <c r="E370" s="136" t="s">
        <v>806</v>
      </c>
      <c r="F370" s="137"/>
      <c r="G370" s="137"/>
      <c r="H370" s="137"/>
      <c r="I370" s="137"/>
      <c r="J370" s="136" t="s">
        <v>807</v>
      </c>
    </row>
    <row r="371" spans="1:10" hidden="1" x14ac:dyDescent="0.3">
      <c r="A371" s="136" t="s">
        <v>166</v>
      </c>
      <c r="B371" s="136" t="s">
        <v>564</v>
      </c>
      <c r="C371" s="136" t="s">
        <v>597</v>
      </c>
      <c r="D371" s="137">
        <v>360</v>
      </c>
      <c r="E371" s="136" t="s">
        <v>806</v>
      </c>
      <c r="F371" s="137"/>
      <c r="G371" s="137"/>
      <c r="H371" s="137"/>
      <c r="I371" s="137"/>
      <c r="J371" s="136" t="s">
        <v>807</v>
      </c>
    </row>
    <row r="372" spans="1:10" x14ac:dyDescent="0.3">
      <c r="A372" s="136" t="s">
        <v>166</v>
      </c>
      <c r="B372" s="136" t="s">
        <v>564</v>
      </c>
      <c r="C372" s="136" t="s">
        <v>604</v>
      </c>
      <c r="D372" s="137">
        <v>360</v>
      </c>
      <c r="E372" s="136" t="s">
        <v>808</v>
      </c>
      <c r="F372" s="137">
        <v>40</v>
      </c>
      <c r="G372" s="136" t="s">
        <v>809</v>
      </c>
      <c r="H372" s="136" t="s">
        <v>845</v>
      </c>
      <c r="I372" s="136" t="s">
        <v>212</v>
      </c>
      <c r="J372" s="136" t="s">
        <v>807</v>
      </c>
    </row>
    <row r="373" spans="1:10" hidden="1" x14ac:dyDescent="0.3">
      <c r="A373" s="136" t="s">
        <v>166</v>
      </c>
      <c r="B373" s="136" t="s">
        <v>564</v>
      </c>
      <c r="C373" s="136" t="s">
        <v>612</v>
      </c>
      <c r="D373" s="137">
        <v>389.5</v>
      </c>
      <c r="E373" s="136" t="s">
        <v>806</v>
      </c>
      <c r="F373" s="137"/>
      <c r="G373" s="137"/>
      <c r="H373" s="137"/>
      <c r="I373" s="137"/>
      <c r="J373" s="136" t="s">
        <v>807</v>
      </c>
    </row>
    <row r="374" spans="1:10" x14ac:dyDescent="0.3">
      <c r="A374" s="136" t="s">
        <v>166</v>
      </c>
      <c r="B374" s="136" t="s">
        <v>564</v>
      </c>
      <c r="C374" s="136" t="s">
        <v>611</v>
      </c>
      <c r="D374" s="137">
        <v>453.7</v>
      </c>
      <c r="E374" s="136" t="s">
        <v>808</v>
      </c>
      <c r="F374" s="137">
        <v>40</v>
      </c>
      <c r="G374" s="136" t="s">
        <v>809</v>
      </c>
      <c r="H374" s="136" t="s">
        <v>846</v>
      </c>
      <c r="I374" s="136" t="s">
        <v>215</v>
      </c>
      <c r="J374" s="136" t="s">
        <v>807</v>
      </c>
    </row>
    <row r="375" spans="1:10" x14ac:dyDescent="0.3">
      <c r="A375" s="136" t="s">
        <v>166</v>
      </c>
      <c r="B375" s="136" t="s">
        <v>564</v>
      </c>
      <c r="C375" s="136" t="s">
        <v>599</v>
      </c>
      <c r="D375" s="137">
        <v>360.39</v>
      </c>
      <c r="E375" s="136" t="s">
        <v>808</v>
      </c>
      <c r="F375" s="137">
        <v>40</v>
      </c>
      <c r="G375" s="136" t="s">
        <v>809</v>
      </c>
      <c r="H375" s="136" t="s">
        <v>847</v>
      </c>
      <c r="I375" s="136" t="s">
        <v>317</v>
      </c>
      <c r="J375" s="136" t="s">
        <v>807</v>
      </c>
    </row>
    <row r="376" spans="1:10" x14ac:dyDescent="0.3">
      <c r="A376" s="136" t="s">
        <v>166</v>
      </c>
      <c r="B376" s="136" t="s">
        <v>564</v>
      </c>
      <c r="C376" s="136" t="s">
        <v>619</v>
      </c>
      <c r="D376" s="137">
        <v>360.83</v>
      </c>
      <c r="E376" s="136" t="s">
        <v>808</v>
      </c>
      <c r="F376" s="137">
        <v>40</v>
      </c>
      <c r="G376" s="136" t="s">
        <v>809</v>
      </c>
      <c r="H376" s="136" t="s">
        <v>848</v>
      </c>
      <c r="I376" s="136" t="s">
        <v>171</v>
      </c>
      <c r="J376" s="136" t="s">
        <v>807</v>
      </c>
    </row>
    <row r="377" spans="1:10" x14ac:dyDescent="0.3">
      <c r="A377" s="136" t="s">
        <v>166</v>
      </c>
      <c r="B377" s="136" t="s">
        <v>564</v>
      </c>
      <c r="C377" s="136" t="s">
        <v>613</v>
      </c>
      <c r="D377" s="137">
        <v>360</v>
      </c>
      <c r="E377" s="136" t="s">
        <v>808</v>
      </c>
      <c r="F377" s="137">
        <v>50</v>
      </c>
      <c r="G377" s="136" t="s">
        <v>827</v>
      </c>
      <c r="H377" s="136" t="s">
        <v>849</v>
      </c>
      <c r="I377" s="136" t="s">
        <v>200</v>
      </c>
      <c r="J377" s="136" t="s">
        <v>807</v>
      </c>
    </row>
    <row r="378" spans="1:10" hidden="1" x14ac:dyDescent="0.3">
      <c r="A378" s="136" t="s">
        <v>166</v>
      </c>
      <c r="B378" s="136" t="s">
        <v>564</v>
      </c>
      <c r="C378" s="136" t="s">
        <v>615</v>
      </c>
      <c r="D378" s="137">
        <v>360</v>
      </c>
      <c r="E378" s="136" t="s">
        <v>806</v>
      </c>
      <c r="F378" s="137"/>
      <c r="G378" s="137"/>
      <c r="H378" s="137"/>
      <c r="I378" s="137"/>
      <c r="J378" s="136" t="s">
        <v>807</v>
      </c>
    </row>
    <row r="379" spans="1:10" hidden="1" x14ac:dyDescent="0.3">
      <c r="A379" s="136" t="s">
        <v>166</v>
      </c>
      <c r="B379" s="136" t="s">
        <v>564</v>
      </c>
      <c r="C379" s="136" t="s">
        <v>600</v>
      </c>
      <c r="D379" s="137">
        <v>360</v>
      </c>
      <c r="E379" s="136" t="s">
        <v>806</v>
      </c>
      <c r="F379" s="137"/>
      <c r="G379" s="137"/>
      <c r="H379" s="137"/>
      <c r="I379" s="137"/>
      <c r="J379" s="136" t="s">
        <v>807</v>
      </c>
    </row>
    <row r="380" spans="1:10" hidden="1" x14ac:dyDescent="0.3">
      <c r="A380" s="136" t="s">
        <v>166</v>
      </c>
      <c r="B380" s="136" t="s">
        <v>564</v>
      </c>
      <c r="C380" s="136" t="s">
        <v>610</v>
      </c>
      <c r="D380" s="137">
        <v>360</v>
      </c>
      <c r="E380" s="136" t="s">
        <v>806</v>
      </c>
      <c r="F380" s="137"/>
      <c r="G380" s="137"/>
      <c r="H380" s="137"/>
      <c r="I380" s="137"/>
      <c r="J380" s="136" t="s">
        <v>807</v>
      </c>
    </row>
    <row r="381" spans="1:10" hidden="1" x14ac:dyDescent="0.3">
      <c r="A381" s="136" t="s">
        <v>166</v>
      </c>
      <c r="B381" s="136" t="s">
        <v>564</v>
      </c>
      <c r="C381" s="136" t="s">
        <v>590</v>
      </c>
      <c r="D381" s="137">
        <v>360</v>
      </c>
      <c r="E381" s="136" t="s">
        <v>806</v>
      </c>
      <c r="F381" s="137"/>
      <c r="G381" s="137"/>
      <c r="H381" s="137"/>
      <c r="I381" s="137"/>
      <c r="J381" s="136" t="s">
        <v>807</v>
      </c>
    </row>
    <row r="382" spans="1:10" hidden="1" x14ac:dyDescent="0.3">
      <c r="A382" s="136" t="s">
        <v>166</v>
      </c>
      <c r="B382" s="136" t="s">
        <v>564</v>
      </c>
      <c r="C382" s="136" t="s">
        <v>605</v>
      </c>
      <c r="D382" s="137">
        <v>360</v>
      </c>
      <c r="E382" s="136" t="s">
        <v>806</v>
      </c>
      <c r="F382" s="137"/>
      <c r="G382" s="137"/>
      <c r="H382" s="137"/>
      <c r="I382" s="137"/>
      <c r="J382" s="136" t="s">
        <v>807</v>
      </c>
    </row>
    <row r="383" spans="1:10" hidden="1" x14ac:dyDescent="0.3">
      <c r="A383" s="136" t="s">
        <v>166</v>
      </c>
      <c r="B383" s="136" t="s">
        <v>564</v>
      </c>
      <c r="C383" s="136" t="s">
        <v>626</v>
      </c>
      <c r="D383" s="137">
        <v>360</v>
      </c>
      <c r="E383" s="136" t="s">
        <v>806</v>
      </c>
      <c r="F383" s="137"/>
      <c r="G383" s="137"/>
      <c r="H383" s="137"/>
      <c r="I383" s="137"/>
      <c r="J383" s="136" t="s">
        <v>807</v>
      </c>
    </row>
    <row r="384" spans="1:10" hidden="1" x14ac:dyDescent="0.3">
      <c r="A384" s="136" t="s">
        <v>166</v>
      </c>
      <c r="B384" s="136" t="s">
        <v>564</v>
      </c>
      <c r="C384" s="136" t="s">
        <v>601</v>
      </c>
      <c r="D384" s="137">
        <v>360</v>
      </c>
      <c r="E384" s="136" t="s">
        <v>806</v>
      </c>
      <c r="F384" s="137"/>
      <c r="G384" s="137"/>
      <c r="H384" s="137"/>
      <c r="I384" s="137"/>
      <c r="J384" s="136" t="s">
        <v>807</v>
      </c>
    </row>
    <row r="385" spans="1:10" hidden="1" x14ac:dyDescent="0.3">
      <c r="A385" s="136" t="s">
        <v>166</v>
      </c>
      <c r="B385" s="136" t="s">
        <v>564</v>
      </c>
      <c r="C385" s="136" t="s">
        <v>596</v>
      </c>
      <c r="D385" s="137">
        <v>360</v>
      </c>
      <c r="E385" s="136" t="s">
        <v>806</v>
      </c>
      <c r="F385" s="137"/>
      <c r="G385" s="137"/>
      <c r="H385" s="137"/>
      <c r="I385" s="137"/>
      <c r="J385" s="136" t="s">
        <v>807</v>
      </c>
    </row>
    <row r="386" spans="1:10" hidden="1" x14ac:dyDescent="0.3">
      <c r="A386" s="136" t="s">
        <v>166</v>
      </c>
      <c r="B386" s="136" t="s">
        <v>564</v>
      </c>
      <c r="C386" s="136" t="s">
        <v>594</v>
      </c>
      <c r="D386" s="137">
        <v>360</v>
      </c>
      <c r="E386" s="136" t="s">
        <v>806</v>
      </c>
      <c r="F386" s="137"/>
      <c r="G386" s="137"/>
      <c r="H386" s="137"/>
      <c r="I386" s="137"/>
      <c r="J386" s="136" t="s">
        <v>807</v>
      </c>
    </row>
    <row r="387" spans="1:10" hidden="1" x14ac:dyDescent="0.3">
      <c r="A387" s="136" t="s">
        <v>166</v>
      </c>
      <c r="B387" s="136" t="s">
        <v>564</v>
      </c>
      <c r="C387" s="136" t="s">
        <v>627</v>
      </c>
      <c r="D387" s="137">
        <v>360</v>
      </c>
      <c r="E387" s="136" t="s">
        <v>806</v>
      </c>
      <c r="F387" s="137"/>
      <c r="G387" s="137"/>
      <c r="H387" s="137"/>
      <c r="I387" s="137"/>
      <c r="J387" s="136" t="s">
        <v>807</v>
      </c>
    </row>
    <row r="388" spans="1:10" hidden="1" x14ac:dyDescent="0.3">
      <c r="A388" s="136" t="s">
        <v>166</v>
      </c>
      <c r="B388" s="136" t="s">
        <v>564</v>
      </c>
      <c r="C388" s="136" t="s">
        <v>817</v>
      </c>
      <c r="D388" s="137">
        <v>360</v>
      </c>
      <c r="E388" s="136" t="s">
        <v>806</v>
      </c>
      <c r="F388" s="137"/>
      <c r="G388" s="137"/>
      <c r="H388" s="137"/>
      <c r="I388" s="137"/>
      <c r="J388" s="136" t="s">
        <v>807</v>
      </c>
    </row>
    <row r="389" spans="1:10" hidden="1" x14ac:dyDescent="0.3">
      <c r="A389" s="136" t="s">
        <v>166</v>
      </c>
      <c r="B389" s="136" t="s">
        <v>564</v>
      </c>
      <c r="C389" s="136" t="s">
        <v>625</v>
      </c>
      <c r="D389" s="137">
        <v>360</v>
      </c>
      <c r="E389" s="136" t="s">
        <v>806</v>
      </c>
      <c r="F389" s="137"/>
      <c r="G389" s="137"/>
      <c r="H389" s="137"/>
      <c r="I389" s="137"/>
      <c r="J389" s="136" t="s">
        <v>807</v>
      </c>
    </row>
    <row r="390" spans="1:10" hidden="1" x14ac:dyDescent="0.3">
      <c r="A390" s="136" t="s">
        <v>166</v>
      </c>
      <c r="B390" s="136" t="s">
        <v>564</v>
      </c>
      <c r="C390" s="136" t="s">
        <v>818</v>
      </c>
      <c r="D390" s="137">
        <v>362.66</v>
      </c>
      <c r="E390" s="136" t="s">
        <v>806</v>
      </c>
      <c r="F390" s="137"/>
      <c r="G390" s="137"/>
      <c r="H390" s="137"/>
      <c r="I390" s="137"/>
      <c r="J390" s="136" t="s">
        <v>807</v>
      </c>
    </row>
    <row r="391" spans="1:10" hidden="1" x14ac:dyDescent="0.3">
      <c r="A391" s="136" t="s">
        <v>166</v>
      </c>
      <c r="B391" s="136" t="s">
        <v>564</v>
      </c>
      <c r="C391" s="136" t="s">
        <v>607</v>
      </c>
      <c r="D391" s="137">
        <v>362.06</v>
      </c>
      <c r="E391" s="136" t="s">
        <v>806</v>
      </c>
      <c r="F391" s="137"/>
      <c r="G391" s="137"/>
      <c r="H391" s="137"/>
      <c r="I391" s="137"/>
      <c r="J391" s="136" t="s">
        <v>807</v>
      </c>
    </row>
    <row r="392" spans="1:10" x14ac:dyDescent="0.3">
      <c r="A392" s="136" t="s">
        <v>166</v>
      </c>
      <c r="B392" s="136" t="s">
        <v>581</v>
      </c>
      <c r="C392" s="136" t="s">
        <v>592</v>
      </c>
      <c r="D392" s="137">
        <v>365.94</v>
      </c>
      <c r="E392" s="136" t="s">
        <v>808</v>
      </c>
      <c r="F392" s="137">
        <v>40</v>
      </c>
      <c r="G392" s="136" t="s">
        <v>809</v>
      </c>
      <c r="H392" s="136" t="s">
        <v>850</v>
      </c>
      <c r="I392" s="136" t="s">
        <v>276</v>
      </c>
      <c r="J392" s="136" t="s">
        <v>807</v>
      </c>
    </row>
    <row r="393" spans="1:10" x14ac:dyDescent="0.3">
      <c r="A393" s="136" t="s">
        <v>166</v>
      </c>
      <c r="B393" s="136" t="s">
        <v>581</v>
      </c>
      <c r="C393" s="136" t="s">
        <v>602</v>
      </c>
      <c r="D393" s="137">
        <v>360.05</v>
      </c>
      <c r="E393" s="136" t="s">
        <v>808</v>
      </c>
      <c r="F393" s="137">
        <v>40</v>
      </c>
      <c r="G393" s="136" t="s">
        <v>809</v>
      </c>
      <c r="H393" s="136" t="s">
        <v>851</v>
      </c>
      <c r="I393" s="136" t="s">
        <v>269</v>
      </c>
      <c r="J393" s="136" t="s">
        <v>807</v>
      </c>
    </row>
    <row r="394" spans="1:10" x14ac:dyDescent="0.3">
      <c r="A394" s="136" t="s">
        <v>166</v>
      </c>
      <c r="B394" s="136" t="s">
        <v>581</v>
      </c>
      <c r="C394" s="136" t="s">
        <v>622</v>
      </c>
      <c r="D394" s="137">
        <v>360</v>
      </c>
      <c r="E394" s="136" t="s">
        <v>808</v>
      </c>
      <c r="F394" s="137">
        <v>40</v>
      </c>
      <c r="G394" s="136" t="s">
        <v>809</v>
      </c>
      <c r="H394" s="136" t="s">
        <v>852</v>
      </c>
      <c r="I394" s="136" t="s">
        <v>204</v>
      </c>
      <c r="J394" s="136" t="s">
        <v>807</v>
      </c>
    </row>
    <row r="395" spans="1:10" x14ac:dyDescent="0.3">
      <c r="A395" s="136" t="s">
        <v>166</v>
      </c>
      <c r="B395" s="136" t="s">
        <v>581</v>
      </c>
      <c r="C395" s="136" t="s">
        <v>593</v>
      </c>
      <c r="D395" s="137">
        <v>360</v>
      </c>
      <c r="E395" s="136" t="s">
        <v>808</v>
      </c>
      <c r="F395" s="137">
        <v>40</v>
      </c>
      <c r="G395" s="136" t="s">
        <v>809</v>
      </c>
      <c r="H395" s="136" t="s">
        <v>853</v>
      </c>
      <c r="I395" s="136" t="s">
        <v>284</v>
      </c>
      <c r="J395" s="136" t="s">
        <v>807</v>
      </c>
    </row>
    <row r="396" spans="1:10" x14ac:dyDescent="0.3">
      <c r="A396" s="136" t="s">
        <v>166</v>
      </c>
      <c r="B396" s="136" t="s">
        <v>581</v>
      </c>
      <c r="C396" s="136" t="s">
        <v>618</v>
      </c>
      <c r="D396" s="137">
        <v>360</v>
      </c>
      <c r="E396" s="136" t="s">
        <v>808</v>
      </c>
      <c r="F396" s="137">
        <v>40</v>
      </c>
      <c r="G396" s="136" t="s">
        <v>809</v>
      </c>
      <c r="H396" s="136" t="s">
        <v>854</v>
      </c>
      <c r="I396" s="136" t="s">
        <v>196</v>
      </c>
      <c r="J396" s="136" t="s">
        <v>807</v>
      </c>
    </row>
    <row r="397" spans="1:10" x14ac:dyDescent="0.3">
      <c r="A397" s="136" t="s">
        <v>166</v>
      </c>
      <c r="B397" s="136" t="s">
        <v>581</v>
      </c>
      <c r="C397" s="136" t="s">
        <v>609</v>
      </c>
      <c r="D397" s="137">
        <v>360</v>
      </c>
      <c r="E397" s="136" t="s">
        <v>808</v>
      </c>
      <c r="F397" s="137">
        <v>40</v>
      </c>
      <c r="G397" s="136" t="s">
        <v>809</v>
      </c>
      <c r="H397" s="136" t="s">
        <v>855</v>
      </c>
      <c r="I397" s="136" t="s">
        <v>280</v>
      </c>
      <c r="J397" s="136" t="s">
        <v>807</v>
      </c>
    </row>
    <row r="398" spans="1:10" x14ac:dyDescent="0.3">
      <c r="A398" s="136" t="s">
        <v>166</v>
      </c>
      <c r="B398" s="136" t="s">
        <v>581</v>
      </c>
      <c r="C398" s="136" t="s">
        <v>617</v>
      </c>
      <c r="D398" s="137">
        <v>360</v>
      </c>
      <c r="E398" s="136" t="s">
        <v>808</v>
      </c>
      <c r="F398" s="137">
        <v>40</v>
      </c>
      <c r="G398" s="136" t="s">
        <v>809</v>
      </c>
      <c r="H398" s="136" t="s">
        <v>856</v>
      </c>
      <c r="I398" s="136" t="s">
        <v>188</v>
      </c>
      <c r="J398" s="136" t="s">
        <v>807</v>
      </c>
    </row>
    <row r="399" spans="1:10" x14ac:dyDescent="0.3">
      <c r="A399" s="136" t="s">
        <v>166</v>
      </c>
      <c r="B399" s="136" t="s">
        <v>581</v>
      </c>
      <c r="C399" s="136" t="s">
        <v>591</v>
      </c>
      <c r="D399" s="137">
        <v>360</v>
      </c>
      <c r="E399" s="136" t="s">
        <v>808</v>
      </c>
      <c r="F399" s="137">
        <v>40</v>
      </c>
      <c r="G399" s="136" t="s">
        <v>809</v>
      </c>
      <c r="H399" s="136" t="s">
        <v>857</v>
      </c>
      <c r="I399" s="136" t="s">
        <v>184</v>
      </c>
      <c r="J399" s="136" t="s">
        <v>807</v>
      </c>
    </row>
    <row r="400" spans="1:10" x14ac:dyDescent="0.3">
      <c r="A400" s="136" t="s">
        <v>166</v>
      </c>
      <c r="B400" s="136" t="s">
        <v>581</v>
      </c>
      <c r="C400" s="136" t="s">
        <v>586</v>
      </c>
      <c r="D400" s="137">
        <v>448.54</v>
      </c>
      <c r="E400" s="136" t="s">
        <v>808</v>
      </c>
      <c r="F400" s="137">
        <v>40</v>
      </c>
      <c r="G400" s="136" t="s">
        <v>809</v>
      </c>
      <c r="H400" s="136" t="s">
        <v>858</v>
      </c>
      <c r="I400" s="136" t="s">
        <v>179</v>
      </c>
      <c r="J400" s="136" t="s">
        <v>807</v>
      </c>
    </row>
    <row r="401" spans="1:10" hidden="1" x14ac:dyDescent="0.3">
      <c r="A401" s="136" t="s">
        <v>166</v>
      </c>
      <c r="B401" s="136" t="s">
        <v>581</v>
      </c>
      <c r="C401" s="136" t="s">
        <v>624</v>
      </c>
      <c r="D401" s="137">
        <v>373.41</v>
      </c>
      <c r="E401" s="136" t="s">
        <v>806</v>
      </c>
      <c r="F401" s="137"/>
      <c r="G401" s="137"/>
      <c r="H401" s="137"/>
      <c r="I401" s="137"/>
      <c r="J401" s="136" t="s">
        <v>807</v>
      </c>
    </row>
    <row r="402" spans="1:10" x14ac:dyDescent="0.3">
      <c r="A402" s="136" t="s">
        <v>166</v>
      </c>
      <c r="B402" s="136" t="s">
        <v>581</v>
      </c>
      <c r="C402" s="136" t="s">
        <v>589</v>
      </c>
      <c r="D402" s="137">
        <v>393.5</v>
      </c>
      <c r="E402" s="136" t="s">
        <v>808</v>
      </c>
      <c r="F402" s="137">
        <v>40</v>
      </c>
      <c r="G402" s="136" t="s">
        <v>809</v>
      </c>
      <c r="H402" s="136" t="s">
        <v>859</v>
      </c>
      <c r="I402" s="136" t="s">
        <v>240</v>
      </c>
      <c r="J402" s="136" t="s">
        <v>807</v>
      </c>
    </row>
    <row r="403" spans="1:10" x14ac:dyDescent="0.3">
      <c r="A403" s="136" t="s">
        <v>166</v>
      </c>
      <c r="B403" s="136" t="s">
        <v>581</v>
      </c>
      <c r="C403" s="136" t="s">
        <v>582</v>
      </c>
      <c r="D403" s="137">
        <v>367.2</v>
      </c>
      <c r="E403" s="136" t="s">
        <v>808</v>
      </c>
      <c r="F403" s="137">
        <v>40</v>
      </c>
      <c r="G403" s="136" t="s">
        <v>809</v>
      </c>
      <c r="H403" s="136" t="s">
        <v>860</v>
      </c>
      <c r="I403" s="136" t="s">
        <v>182</v>
      </c>
      <c r="J403" s="136" t="s">
        <v>807</v>
      </c>
    </row>
    <row r="404" spans="1:10" x14ac:dyDescent="0.3">
      <c r="A404" s="136" t="s">
        <v>166</v>
      </c>
      <c r="B404" s="136" t="s">
        <v>581</v>
      </c>
      <c r="C404" s="136" t="s">
        <v>588</v>
      </c>
      <c r="D404" s="137">
        <v>400.13</v>
      </c>
      <c r="E404" s="136" t="s">
        <v>808</v>
      </c>
      <c r="F404" s="137">
        <v>40</v>
      </c>
      <c r="G404" s="136" t="s">
        <v>809</v>
      </c>
      <c r="H404" s="136" t="s">
        <v>861</v>
      </c>
      <c r="I404" s="136" t="s">
        <v>210</v>
      </c>
      <c r="J404" s="136" t="s">
        <v>807</v>
      </c>
    </row>
    <row r="405" spans="1:10" x14ac:dyDescent="0.3">
      <c r="A405" s="136" t="s">
        <v>166</v>
      </c>
      <c r="B405" s="136" t="s">
        <v>581</v>
      </c>
      <c r="C405" s="136" t="s">
        <v>597</v>
      </c>
      <c r="D405" s="137">
        <v>478.95</v>
      </c>
      <c r="E405" s="136" t="s">
        <v>808</v>
      </c>
      <c r="F405" s="137">
        <v>40</v>
      </c>
      <c r="G405" s="136" t="s">
        <v>809</v>
      </c>
      <c r="H405" s="136" t="s">
        <v>862</v>
      </c>
      <c r="I405" s="136" t="s">
        <v>208</v>
      </c>
      <c r="J405" s="136" t="s">
        <v>807</v>
      </c>
    </row>
    <row r="406" spans="1:10" hidden="1" x14ac:dyDescent="0.3">
      <c r="A406" s="136" t="s">
        <v>166</v>
      </c>
      <c r="B406" s="136" t="s">
        <v>581</v>
      </c>
      <c r="C406" s="136" t="s">
        <v>604</v>
      </c>
      <c r="D406" s="137">
        <v>360</v>
      </c>
      <c r="E406" s="136" t="s">
        <v>806</v>
      </c>
      <c r="F406" s="137"/>
      <c r="G406" s="137"/>
      <c r="H406" s="137"/>
      <c r="I406" s="137"/>
      <c r="J406" s="136" t="s">
        <v>807</v>
      </c>
    </row>
    <row r="407" spans="1:10" hidden="1" x14ac:dyDescent="0.3">
      <c r="A407" s="136" t="s">
        <v>166</v>
      </c>
      <c r="B407" s="136" t="s">
        <v>581</v>
      </c>
      <c r="C407" s="136" t="s">
        <v>612</v>
      </c>
      <c r="D407" s="137">
        <v>360</v>
      </c>
      <c r="E407" s="136" t="s">
        <v>806</v>
      </c>
      <c r="F407" s="137"/>
      <c r="G407" s="137"/>
      <c r="H407" s="137"/>
      <c r="I407" s="137"/>
      <c r="J407" s="136" t="s">
        <v>807</v>
      </c>
    </row>
    <row r="408" spans="1:10" hidden="1" x14ac:dyDescent="0.3">
      <c r="A408" s="136" t="s">
        <v>166</v>
      </c>
      <c r="B408" s="136" t="s">
        <v>581</v>
      </c>
      <c r="C408" s="136" t="s">
        <v>611</v>
      </c>
      <c r="D408" s="137">
        <v>360</v>
      </c>
      <c r="E408" s="136" t="s">
        <v>806</v>
      </c>
      <c r="F408" s="137"/>
      <c r="G408" s="137"/>
      <c r="H408" s="137"/>
      <c r="I408" s="137"/>
      <c r="J408" s="136" t="s">
        <v>807</v>
      </c>
    </row>
    <row r="409" spans="1:10" hidden="1" x14ac:dyDescent="0.3">
      <c r="A409" s="136" t="s">
        <v>166</v>
      </c>
      <c r="B409" s="136" t="s">
        <v>581</v>
      </c>
      <c r="C409" s="136" t="s">
        <v>599</v>
      </c>
      <c r="D409" s="137">
        <v>360</v>
      </c>
      <c r="E409" s="136" t="s">
        <v>806</v>
      </c>
      <c r="F409" s="137"/>
      <c r="G409" s="137"/>
      <c r="H409" s="137"/>
      <c r="I409" s="137"/>
      <c r="J409" s="136" t="s">
        <v>807</v>
      </c>
    </row>
    <row r="410" spans="1:10" hidden="1" x14ac:dyDescent="0.3">
      <c r="A410" s="136" t="s">
        <v>166</v>
      </c>
      <c r="B410" s="136" t="s">
        <v>581</v>
      </c>
      <c r="C410" s="136" t="s">
        <v>619</v>
      </c>
      <c r="D410" s="137">
        <v>360</v>
      </c>
      <c r="E410" s="136" t="s">
        <v>806</v>
      </c>
      <c r="F410" s="137"/>
      <c r="G410" s="137"/>
      <c r="H410" s="137"/>
      <c r="I410" s="137"/>
      <c r="J410" s="136" t="s">
        <v>807</v>
      </c>
    </row>
    <row r="411" spans="1:10" hidden="1" x14ac:dyDescent="0.3">
      <c r="A411" s="136" t="s">
        <v>166</v>
      </c>
      <c r="B411" s="136" t="s">
        <v>581</v>
      </c>
      <c r="C411" s="136" t="s">
        <v>613</v>
      </c>
      <c r="D411" s="137">
        <v>360</v>
      </c>
      <c r="E411" s="136" t="s">
        <v>806</v>
      </c>
      <c r="F411" s="137"/>
      <c r="G411" s="137"/>
      <c r="H411" s="137"/>
      <c r="I411" s="137"/>
      <c r="J411" s="136" t="s">
        <v>807</v>
      </c>
    </row>
    <row r="412" spans="1:10" hidden="1" x14ac:dyDescent="0.3">
      <c r="A412" s="136" t="s">
        <v>166</v>
      </c>
      <c r="B412" s="136" t="s">
        <v>581</v>
      </c>
      <c r="C412" s="136" t="s">
        <v>615</v>
      </c>
      <c r="D412" s="137">
        <v>360</v>
      </c>
      <c r="E412" s="136" t="s">
        <v>806</v>
      </c>
      <c r="F412" s="137"/>
      <c r="G412" s="137"/>
      <c r="H412" s="137"/>
      <c r="I412" s="137"/>
      <c r="J412" s="136" t="s">
        <v>807</v>
      </c>
    </row>
    <row r="413" spans="1:10" x14ac:dyDescent="0.3">
      <c r="A413" s="136" t="s">
        <v>166</v>
      </c>
      <c r="B413" s="136" t="s">
        <v>581</v>
      </c>
      <c r="C413" s="136" t="s">
        <v>600</v>
      </c>
      <c r="D413" s="137">
        <v>360</v>
      </c>
      <c r="E413" s="136" t="s">
        <v>808</v>
      </c>
      <c r="F413" s="137">
        <v>40</v>
      </c>
      <c r="G413" s="136" t="s">
        <v>809</v>
      </c>
      <c r="H413" s="136" t="s">
        <v>863</v>
      </c>
      <c r="I413" s="136" t="s">
        <v>164</v>
      </c>
      <c r="J413" s="136" t="s">
        <v>807</v>
      </c>
    </row>
    <row r="414" spans="1:10" hidden="1" x14ac:dyDescent="0.3">
      <c r="A414" s="136" t="s">
        <v>166</v>
      </c>
      <c r="B414" s="136" t="s">
        <v>581</v>
      </c>
      <c r="C414" s="136" t="s">
        <v>610</v>
      </c>
      <c r="D414" s="137">
        <v>360</v>
      </c>
      <c r="E414" s="136" t="s">
        <v>806</v>
      </c>
      <c r="F414" s="137"/>
      <c r="G414" s="137"/>
      <c r="H414" s="137"/>
      <c r="I414" s="137"/>
      <c r="J414" s="136" t="s">
        <v>807</v>
      </c>
    </row>
    <row r="415" spans="1:10" x14ac:dyDescent="0.3">
      <c r="A415" s="136" t="s">
        <v>166</v>
      </c>
      <c r="B415" s="136" t="s">
        <v>581</v>
      </c>
      <c r="C415" s="136" t="s">
        <v>590</v>
      </c>
      <c r="D415" s="137">
        <v>362.66</v>
      </c>
      <c r="E415" s="136" t="s">
        <v>808</v>
      </c>
      <c r="F415" s="137">
        <v>50</v>
      </c>
      <c r="G415" s="136" t="s">
        <v>827</v>
      </c>
      <c r="H415" s="136" t="s">
        <v>864</v>
      </c>
      <c r="I415" s="136" t="s">
        <v>865</v>
      </c>
      <c r="J415" s="136" t="s">
        <v>807</v>
      </c>
    </row>
    <row r="416" spans="1:10" hidden="1" x14ac:dyDescent="0.3">
      <c r="A416" s="136" t="s">
        <v>166</v>
      </c>
      <c r="B416" s="136" t="s">
        <v>581</v>
      </c>
      <c r="C416" s="136" t="s">
        <v>605</v>
      </c>
      <c r="D416" s="137">
        <v>362.06</v>
      </c>
      <c r="E416" s="136" t="s">
        <v>806</v>
      </c>
      <c r="F416" s="137"/>
      <c r="G416" s="137"/>
      <c r="H416" s="137"/>
      <c r="I416" s="137"/>
      <c r="J416" s="136" t="s">
        <v>807</v>
      </c>
    </row>
    <row r="417" spans="1:10" x14ac:dyDescent="0.3">
      <c r="A417" s="136" t="s">
        <v>166</v>
      </c>
      <c r="B417" s="136" t="s">
        <v>568</v>
      </c>
      <c r="C417" s="136" t="s">
        <v>592</v>
      </c>
      <c r="D417" s="137">
        <v>360</v>
      </c>
      <c r="E417" s="136" t="s">
        <v>808</v>
      </c>
      <c r="F417" s="137">
        <v>40</v>
      </c>
      <c r="G417" s="136" t="s">
        <v>809</v>
      </c>
      <c r="H417" s="136" t="s">
        <v>842</v>
      </c>
      <c r="I417" s="136" t="s">
        <v>262</v>
      </c>
      <c r="J417" s="136" t="s">
        <v>807</v>
      </c>
    </row>
    <row r="418" spans="1:10" x14ac:dyDescent="0.3">
      <c r="A418" s="136" t="s">
        <v>166</v>
      </c>
      <c r="B418" s="136" t="s">
        <v>568</v>
      </c>
      <c r="C418" s="136" t="s">
        <v>602</v>
      </c>
      <c r="D418" s="137">
        <v>360</v>
      </c>
      <c r="E418" s="136" t="s">
        <v>808</v>
      </c>
      <c r="F418" s="137">
        <v>40</v>
      </c>
      <c r="G418" s="136" t="s">
        <v>809</v>
      </c>
      <c r="H418" s="136" t="s">
        <v>842</v>
      </c>
      <c r="I418" s="136" t="s">
        <v>262</v>
      </c>
      <c r="J418" s="136" t="s">
        <v>807</v>
      </c>
    </row>
    <row r="419" spans="1:10" hidden="1" x14ac:dyDescent="0.3">
      <c r="A419" s="136" t="s">
        <v>166</v>
      </c>
      <c r="B419" s="136" t="s">
        <v>568</v>
      </c>
      <c r="C419" s="136" t="s">
        <v>622</v>
      </c>
      <c r="D419" s="137">
        <v>360</v>
      </c>
      <c r="E419" s="136" t="s">
        <v>806</v>
      </c>
      <c r="F419" s="137"/>
      <c r="G419" s="137"/>
      <c r="H419" s="137"/>
      <c r="I419" s="137"/>
      <c r="J419" s="136" t="s">
        <v>807</v>
      </c>
    </row>
    <row r="420" spans="1:10" hidden="1" x14ac:dyDescent="0.3">
      <c r="A420" s="136" t="s">
        <v>166</v>
      </c>
      <c r="B420" s="136" t="s">
        <v>568</v>
      </c>
      <c r="C420" s="136" t="s">
        <v>593</v>
      </c>
      <c r="D420" s="137">
        <v>360</v>
      </c>
      <c r="E420" s="136" t="s">
        <v>806</v>
      </c>
      <c r="F420" s="137"/>
      <c r="G420" s="137"/>
      <c r="H420" s="137"/>
      <c r="I420" s="137"/>
      <c r="J420" s="136" t="s">
        <v>807</v>
      </c>
    </row>
    <row r="421" spans="1:10" hidden="1" x14ac:dyDescent="0.3">
      <c r="A421" s="136" t="s">
        <v>166</v>
      </c>
      <c r="B421" s="136" t="s">
        <v>568</v>
      </c>
      <c r="C421" s="136" t="s">
        <v>618</v>
      </c>
      <c r="D421" s="137">
        <v>360</v>
      </c>
      <c r="E421" s="136" t="s">
        <v>806</v>
      </c>
      <c r="F421" s="137"/>
      <c r="G421" s="137"/>
      <c r="H421" s="137"/>
      <c r="I421" s="137"/>
      <c r="J421" s="136" t="s">
        <v>807</v>
      </c>
    </row>
    <row r="422" spans="1:10" hidden="1" x14ac:dyDescent="0.3">
      <c r="A422" s="136" t="s">
        <v>166</v>
      </c>
      <c r="B422" s="136" t="s">
        <v>568</v>
      </c>
      <c r="C422" s="136" t="s">
        <v>609</v>
      </c>
      <c r="D422" s="137">
        <v>360</v>
      </c>
      <c r="E422" s="136" t="s">
        <v>806</v>
      </c>
      <c r="F422" s="137"/>
      <c r="G422" s="137"/>
      <c r="H422" s="137"/>
      <c r="I422" s="137"/>
      <c r="J422" s="136" t="s">
        <v>807</v>
      </c>
    </row>
    <row r="423" spans="1:10" hidden="1" x14ac:dyDescent="0.3">
      <c r="A423" s="136" t="s">
        <v>166</v>
      </c>
      <c r="B423" s="136" t="s">
        <v>568</v>
      </c>
      <c r="C423" s="136" t="s">
        <v>617</v>
      </c>
      <c r="D423" s="137">
        <v>360</v>
      </c>
      <c r="E423" s="136" t="s">
        <v>806</v>
      </c>
      <c r="F423" s="137"/>
      <c r="G423" s="137"/>
      <c r="H423" s="137"/>
      <c r="I423" s="137"/>
      <c r="J423" s="136" t="s">
        <v>807</v>
      </c>
    </row>
    <row r="424" spans="1:10" hidden="1" x14ac:dyDescent="0.3">
      <c r="A424" s="136" t="s">
        <v>166</v>
      </c>
      <c r="B424" s="136" t="s">
        <v>568</v>
      </c>
      <c r="C424" s="136" t="s">
        <v>591</v>
      </c>
      <c r="D424" s="137">
        <v>360</v>
      </c>
      <c r="E424" s="136" t="s">
        <v>806</v>
      </c>
      <c r="F424" s="137"/>
      <c r="G424" s="137"/>
      <c r="H424" s="137"/>
      <c r="I424" s="137"/>
      <c r="J424" s="136" t="s">
        <v>807</v>
      </c>
    </row>
    <row r="425" spans="1:10" hidden="1" x14ac:dyDescent="0.3">
      <c r="A425" s="136" t="s">
        <v>166</v>
      </c>
      <c r="B425" s="136" t="s">
        <v>568</v>
      </c>
      <c r="C425" s="136" t="s">
        <v>586</v>
      </c>
      <c r="D425" s="137">
        <v>360</v>
      </c>
      <c r="E425" s="136" t="s">
        <v>806</v>
      </c>
      <c r="F425" s="137"/>
      <c r="G425" s="137"/>
      <c r="H425" s="137"/>
      <c r="I425" s="137"/>
      <c r="J425" s="136" t="s">
        <v>807</v>
      </c>
    </row>
    <row r="426" spans="1:10" hidden="1" x14ac:dyDescent="0.3">
      <c r="A426" s="136" t="s">
        <v>166</v>
      </c>
      <c r="B426" s="136" t="s">
        <v>568</v>
      </c>
      <c r="C426" s="136" t="s">
        <v>624</v>
      </c>
      <c r="D426" s="137">
        <v>360</v>
      </c>
      <c r="E426" s="136" t="s">
        <v>806</v>
      </c>
      <c r="F426" s="137"/>
      <c r="G426" s="137"/>
      <c r="H426" s="137"/>
      <c r="I426" s="137"/>
      <c r="J426" s="136" t="s">
        <v>807</v>
      </c>
    </row>
    <row r="427" spans="1:10" hidden="1" x14ac:dyDescent="0.3">
      <c r="A427" s="136" t="s">
        <v>166</v>
      </c>
      <c r="B427" s="136" t="s">
        <v>568</v>
      </c>
      <c r="C427" s="136" t="s">
        <v>589</v>
      </c>
      <c r="D427" s="137">
        <v>360</v>
      </c>
      <c r="E427" s="136" t="s">
        <v>806</v>
      </c>
      <c r="F427" s="137"/>
      <c r="G427" s="137"/>
      <c r="H427" s="137"/>
      <c r="I427" s="137"/>
      <c r="J427" s="136" t="s">
        <v>807</v>
      </c>
    </row>
    <row r="428" spans="1:10" hidden="1" x14ac:dyDescent="0.3">
      <c r="A428" s="136" t="s">
        <v>166</v>
      </c>
      <c r="B428" s="136" t="s">
        <v>568</v>
      </c>
      <c r="C428" s="136" t="s">
        <v>582</v>
      </c>
      <c r="D428" s="137">
        <v>360</v>
      </c>
      <c r="E428" s="136" t="s">
        <v>806</v>
      </c>
      <c r="F428" s="137"/>
      <c r="G428" s="137"/>
      <c r="H428" s="137"/>
      <c r="I428" s="137"/>
      <c r="J428" s="136" t="s">
        <v>807</v>
      </c>
    </row>
    <row r="429" spans="1:10" x14ac:dyDescent="0.3">
      <c r="A429" s="136" t="s">
        <v>166</v>
      </c>
      <c r="B429" s="136" t="s">
        <v>568</v>
      </c>
      <c r="C429" s="136" t="s">
        <v>588</v>
      </c>
      <c r="D429" s="137">
        <v>413.89</v>
      </c>
      <c r="E429" s="136" t="s">
        <v>808</v>
      </c>
      <c r="F429" s="137">
        <v>40</v>
      </c>
      <c r="G429" s="136" t="s">
        <v>809</v>
      </c>
      <c r="H429" s="136" t="s">
        <v>866</v>
      </c>
      <c r="I429" s="136" t="s">
        <v>242</v>
      </c>
      <c r="J429" s="136" t="s">
        <v>807</v>
      </c>
    </row>
    <row r="430" spans="1:10" x14ac:dyDescent="0.3">
      <c r="A430" s="136" t="s">
        <v>166</v>
      </c>
      <c r="B430" s="136" t="s">
        <v>568</v>
      </c>
      <c r="C430" s="136" t="s">
        <v>597</v>
      </c>
      <c r="D430" s="137">
        <v>363.06</v>
      </c>
      <c r="E430" s="136" t="s">
        <v>808</v>
      </c>
      <c r="F430" s="137">
        <v>40</v>
      </c>
      <c r="G430" s="136" t="s">
        <v>809</v>
      </c>
      <c r="H430" s="136" t="s">
        <v>848</v>
      </c>
      <c r="I430" s="136" t="s">
        <v>171</v>
      </c>
      <c r="J430" s="136" t="s">
        <v>807</v>
      </c>
    </row>
    <row r="431" spans="1:10" x14ac:dyDescent="0.3">
      <c r="A431" s="136" t="s">
        <v>166</v>
      </c>
      <c r="B431" s="136" t="s">
        <v>568</v>
      </c>
      <c r="C431" s="136" t="s">
        <v>604</v>
      </c>
      <c r="D431" s="137">
        <v>376.09</v>
      </c>
      <c r="E431" s="136" t="s">
        <v>808</v>
      </c>
      <c r="F431" s="137">
        <v>40</v>
      </c>
      <c r="G431" s="136" t="s">
        <v>809</v>
      </c>
      <c r="H431" s="136" t="s">
        <v>867</v>
      </c>
      <c r="I431" s="136" t="s">
        <v>238</v>
      </c>
      <c r="J431" s="136" t="s">
        <v>807</v>
      </c>
    </row>
    <row r="432" spans="1:10" x14ac:dyDescent="0.3">
      <c r="A432" s="136" t="s">
        <v>166</v>
      </c>
      <c r="B432" s="136" t="s">
        <v>568</v>
      </c>
      <c r="C432" s="136" t="s">
        <v>612</v>
      </c>
      <c r="D432" s="137">
        <v>360.15</v>
      </c>
      <c r="E432" s="136" t="s">
        <v>808</v>
      </c>
      <c r="F432" s="137">
        <v>40</v>
      </c>
      <c r="G432" s="136" t="s">
        <v>809</v>
      </c>
      <c r="H432" s="136" t="s">
        <v>867</v>
      </c>
      <c r="I432" s="136" t="s">
        <v>238</v>
      </c>
      <c r="J432" s="136" t="s">
        <v>807</v>
      </c>
    </row>
    <row r="433" spans="1:10" x14ac:dyDescent="0.3">
      <c r="A433" s="136" t="s">
        <v>166</v>
      </c>
      <c r="B433" s="136" t="s">
        <v>568</v>
      </c>
      <c r="C433" s="136" t="s">
        <v>611</v>
      </c>
      <c r="D433" s="137">
        <v>360</v>
      </c>
      <c r="E433" s="136" t="s">
        <v>808</v>
      </c>
      <c r="F433" s="137">
        <v>40</v>
      </c>
      <c r="G433" s="136" t="s">
        <v>809</v>
      </c>
      <c r="H433" s="136" t="s">
        <v>868</v>
      </c>
      <c r="I433" s="136" t="s">
        <v>560</v>
      </c>
      <c r="J433" s="136" t="s">
        <v>807</v>
      </c>
    </row>
    <row r="434" spans="1:10" hidden="1" x14ac:dyDescent="0.3">
      <c r="A434" s="136" t="s">
        <v>166</v>
      </c>
      <c r="B434" s="136" t="s">
        <v>568</v>
      </c>
      <c r="C434" s="136" t="s">
        <v>599</v>
      </c>
      <c r="D434" s="137">
        <v>360</v>
      </c>
      <c r="E434" s="136" t="s">
        <v>806</v>
      </c>
      <c r="F434" s="137"/>
      <c r="G434" s="137"/>
      <c r="H434" s="137"/>
      <c r="I434" s="137"/>
      <c r="J434" s="136" t="s">
        <v>807</v>
      </c>
    </row>
    <row r="435" spans="1:10" hidden="1" x14ac:dyDescent="0.3">
      <c r="A435" s="136" t="s">
        <v>166</v>
      </c>
      <c r="B435" s="136" t="s">
        <v>568</v>
      </c>
      <c r="C435" s="136" t="s">
        <v>619</v>
      </c>
      <c r="D435" s="137">
        <v>360</v>
      </c>
      <c r="E435" s="136" t="s">
        <v>806</v>
      </c>
      <c r="F435" s="137"/>
      <c r="G435" s="137"/>
      <c r="H435" s="137"/>
      <c r="I435" s="137"/>
      <c r="J435" s="136" t="s">
        <v>807</v>
      </c>
    </row>
    <row r="436" spans="1:10" x14ac:dyDescent="0.3">
      <c r="A436" s="136" t="s">
        <v>166</v>
      </c>
      <c r="B436" s="136" t="s">
        <v>568</v>
      </c>
      <c r="C436" s="136" t="s">
        <v>613</v>
      </c>
      <c r="D436" s="137">
        <v>360</v>
      </c>
      <c r="E436" s="136" t="s">
        <v>808</v>
      </c>
      <c r="F436" s="137">
        <v>50</v>
      </c>
      <c r="G436" s="136" t="s">
        <v>827</v>
      </c>
      <c r="H436" s="136" t="s">
        <v>869</v>
      </c>
      <c r="I436" s="136" t="s">
        <v>567</v>
      </c>
      <c r="J436" s="136" t="s">
        <v>807</v>
      </c>
    </row>
    <row r="437" spans="1:10" x14ac:dyDescent="0.3">
      <c r="A437" s="136" t="s">
        <v>166</v>
      </c>
      <c r="B437" s="136" t="s">
        <v>568</v>
      </c>
      <c r="C437" s="136" t="s">
        <v>615</v>
      </c>
      <c r="D437" s="137">
        <v>360</v>
      </c>
      <c r="E437" s="136" t="s">
        <v>808</v>
      </c>
      <c r="F437" s="137">
        <v>40</v>
      </c>
      <c r="G437" s="136" t="s">
        <v>809</v>
      </c>
      <c r="H437" s="136" t="s">
        <v>870</v>
      </c>
      <c r="I437" s="136" t="s">
        <v>202</v>
      </c>
      <c r="J437" s="136" t="s">
        <v>807</v>
      </c>
    </row>
    <row r="438" spans="1:10" x14ac:dyDescent="0.3">
      <c r="A438" s="136" t="s">
        <v>166</v>
      </c>
      <c r="B438" s="136" t="s">
        <v>568</v>
      </c>
      <c r="C438" s="136" t="s">
        <v>600</v>
      </c>
      <c r="D438" s="137">
        <v>360</v>
      </c>
      <c r="E438" s="136" t="s">
        <v>808</v>
      </c>
      <c r="F438" s="137">
        <v>40</v>
      </c>
      <c r="G438" s="136" t="s">
        <v>809</v>
      </c>
      <c r="H438" s="136" t="s">
        <v>871</v>
      </c>
      <c r="I438" s="136" t="s">
        <v>274</v>
      </c>
      <c r="J438" s="136" t="s">
        <v>807</v>
      </c>
    </row>
    <row r="439" spans="1:10" x14ac:dyDescent="0.3">
      <c r="A439" s="136" t="s">
        <v>166</v>
      </c>
      <c r="B439" s="136" t="s">
        <v>568</v>
      </c>
      <c r="C439" s="136" t="s">
        <v>610</v>
      </c>
      <c r="D439" s="137">
        <v>360</v>
      </c>
      <c r="E439" s="136" t="s">
        <v>808</v>
      </c>
      <c r="F439" s="137">
        <v>40</v>
      </c>
      <c r="G439" s="136" t="s">
        <v>809</v>
      </c>
      <c r="H439" s="136" t="s">
        <v>872</v>
      </c>
      <c r="I439" s="136" t="s">
        <v>290</v>
      </c>
      <c r="J439" s="136" t="s">
        <v>807</v>
      </c>
    </row>
    <row r="440" spans="1:10" x14ac:dyDescent="0.3">
      <c r="A440" s="136" t="s">
        <v>166</v>
      </c>
      <c r="B440" s="136" t="s">
        <v>568</v>
      </c>
      <c r="C440" s="136" t="s">
        <v>590</v>
      </c>
      <c r="D440" s="137">
        <v>360</v>
      </c>
      <c r="E440" s="136" t="s">
        <v>808</v>
      </c>
      <c r="F440" s="137">
        <v>40</v>
      </c>
      <c r="G440" s="136" t="s">
        <v>809</v>
      </c>
      <c r="H440" s="136" t="s">
        <v>873</v>
      </c>
      <c r="I440" s="136" t="s">
        <v>229</v>
      </c>
      <c r="J440" s="136" t="s">
        <v>807</v>
      </c>
    </row>
    <row r="441" spans="1:10" x14ac:dyDescent="0.3">
      <c r="A441" s="136" t="s">
        <v>166</v>
      </c>
      <c r="B441" s="136" t="s">
        <v>568</v>
      </c>
      <c r="C441" s="136" t="s">
        <v>605</v>
      </c>
      <c r="D441" s="137">
        <v>360</v>
      </c>
      <c r="E441" s="136" t="s">
        <v>808</v>
      </c>
      <c r="F441" s="137">
        <v>40</v>
      </c>
      <c r="G441" s="136" t="s">
        <v>809</v>
      </c>
      <c r="H441" s="136" t="s">
        <v>874</v>
      </c>
      <c r="I441" s="136" t="s">
        <v>198</v>
      </c>
      <c r="J441" s="136" t="s">
        <v>807</v>
      </c>
    </row>
    <row r="442" spans="1:10" x14ac:dyDescent="0.3">
      <c r="A442" s="136" t="s">
        <v>166</v>
      </c>
      <c r="B442" s="136" t="s">
        <v>568</v>
      </c>
      <c r="C442" s="136" t="s">
        <v>626</v>
      </c>
      <c r="D442" s="137">
        <v>360</v>
      </c>
      <c r="E442" s="136" t="s">
        <v>808</v>
      </c>
      <c r="F442" s="137">
        <v>40</v>
      </c>
      <c r="G442" s="136" t="s">
        <v>809</v>
      </c>
      <c r="H442" s="136" t="s">
        <v>875</v>
      </c>
      <c r="I442" s="136" t="s">
        <v>177</v>
      </c>
      <c r="J442" s="136" t="s">
        <v>807</v>
      </c>
    </row>
    <row r="443" spans="1:10" x14ac:dyDescent="0.3">
      <c r="A443" s="136" t="s">
        <v>166</v>
      </c>
      <c r="B443" s="136" t="s">
        <v>568</v>
      </c>
      <c r="C443" s="136" t="s">
        <v>601</v>
      </c>
      <c r="D443" s="137">
        <v>360</v>
      </c>
      <c r="E443" s="136" t="s">
        <v>808</v>
      </c>
      <c r="F443" s="137">
        <v>40</v>
      </c>
      <c r="G443" s="136" t="s">
        <v>809</v>
      </c>
      <c r="H443" s="136" t="s">
        <v>876</v>
      </c>
      <c r="I443" s="136" t="s">
        <v>232</v>
      </c>
      <c r="J443" s="136" t="s">
        <v>807</v>
      </c>
    </row>
    <row r="444" spans="1:10" x14ac:dyDescent="0.3">
      <c r="A444" s="136" t="s">
        <v>166</v>
      </c>
      <c r="B444" s="136" t="s">
        <v>568</v>
      </c>
      <c r="C444" s="136" t="s">
        <v>596</v>
      </c>
      <c r="D444" s="137">
        <v>360</v>
      </c>
      <c r="E444" s="136" t="s">
        <v>808</v>
      </c>
      <c r="F444" s="137">
        <v>50</v>
      </c>
      <c r="G444" s="136" t="s">
        <v>827</v>
      </c>
      <c r="H444" s="136" t="s">
        <v>877</v>
      </c>
      <c r="I444" s="136" t="s">
        <v>312</v>
      </c>
      <c r="J444" s="136" t="s">
        <v>807</v>
      </c>
    </row>
    <row r="445" spans="1:10" x14ac:dyDescent="0.3">
      <c r="A445" s="136" t="s">
        <v>166</v>
      </c>
      <c r="B445" s="136" t="s">
        <v>568</v>
      </c>
      <c r="C445" s="136" t="s">
        <v>594</v>
      </c>
      <c r="D445" s="137">
        <v>372.39</v>
      </c>
      <c r="E445" s="136" t="s">
        <v>808</v>
      </c>
      <c r="F445" s="137">
        <v>40</v>
      </c>
      <c r="G445" s="136" t="s">
        <v>809</v>
      </c>
      <c r="H445" s="136" t="s">
        <v>878</v>
      </c>
      <c r="I445" s="136" t="s">
        <v>234</v>
      </c>
      <c r="J445" s="136" t="s">
        <v>807</v>
      </c>
    </row>
    <row r="446" spans="1:10" hidden="1" x14ac:dyDescent="0.3">
      <c r="A446" s="136" t="s">
        <v>166</v>
      </c>
      <c r="B446" s="136" t="s">
        <v>568</v>
      </c>
      <c r="C446" s="136" t="s">
        <v>627</v>
      </c>
      <c r="D446" s="137">
        <v>362.37</v>
      </c>
      <c r="E446" s="136" t="s">
        <v>806</v>
      </c>
      <c r="F446" s="137"/>
      <c r="G446" s="137"/>
      <c r="H446" s="137"/>
      <c r="I446" s="137"/>
      <c r="J446" s="136" t="s">
        <v>807</v>
      </c>
    </row>
    <row r="447" spans="1:10" hidden="1" x14ac:dyDescent="0.3">
      <c r="A447" s="136" t="s">
        <v>166</v>
      </c>
      <c r="B447" s="136" t="s">
        <v>568</v>
      </c>
      <c r="C447" s="136" t="s">
        <v>817</v>
      </c>
      <c r="D447" s="137">
        <v>362.83</v>
      </c>
      <c r="E447" s="136" t="s">
        <v>806</v>
      </c>
      <c r="F447" s="137"/>
      <c r="G447" s="137"/>
      <c r="H447" s="137"/>
      <c r="I447" s="137"/>
      <c r="J447" s="136" t="s">
        <v>807</v>
      </c>
    </row>
    <row r="448" spans="1:10" x14ac:dyDescent="0.3">
      <c r="A448" s="136" t="s">
        <v>166</v>
      </c>
      <c r="B448" s="136" t="s">
        <v>568</v>
      </c>
      <c r="C448" s="136" t="s">
        <v>625</v>
      </c>
      <c r="D448" s="137">
        <v>369.06</v>
      </c>
      <c r="E448" s="136" t="s">
        <v>808</v>
      </c>
      <c r="F448" s="137">
        <v>40</v>
      </c>
      <c r="G448" s="136" t="s">
        <v>809</v>
      </c>
      <c r="H448" s="136" t="s">
        <v>879</v>
      </c>
      <c r="I448" s="136" t="s">
        <v>300</v>
      </c>
      <c r="J448" s="136" t="s">
        <v>807</v>
      </c>
    </row>
    <row r="449" spans="1:10" x14ac:dyDescent="0.3">
      <c r="A449" s="136" t="s">
        <v>166</v>
      </c>
      <c r="B449" s="136" t="s">
        <v>565</v>
      </c>
      <c r="C449" s="136" t="s">
        <v>592</v>
      </c>
      <c r="D449" s="137">
        <v>360</v>
      </c>
      <c r="E449" s="136" t="s">
        <v>808</v>
      </c>
      <c r="F449" s="137">
        <v>40</v>
      </c>
      <c r="G449" s="136" t="s">
        <v>809</v>
      </c>
      <c r="H449" s="136" t="s">
        <v>880</v>
      </c>
      <c r="I449" s="136" t="s">
        <v>173</v>
      </c>
      <c r="J449" s="136" t="s">
        <v>807</v>
      </c>
    </row>
    <row r="450" spans="1:10" x14ac:dyDescent="0.3">
      <c r="A450" s="136" t="s">
        <v>166</v>
      </c>
      <c r="B450" s="136" t="s">
        <v>565</v>
      </c>
      <c r="C450" s="136" t="s">
        <v>602</v>
      </c>
      <c r="D450" s="137">
        <v>360</v>
      </c>
      <c r="E450" s="136" t="s">
        <v>808</v>
      </c>
      <c r="F450" s="137">
        <v>40</v>
      </c>
      <c r="G450" s="136" t="s">
        <v>809</v>
      </c>
      <c r="H450" s="136" t="s">
        <v>881</v>
      </c>
      <c r="I450" s="136" t="s">
        <v>175</v>
      </c>
      <c r="J450" s="136" t="s">
        <v>807</v>
      </c>
    </row>
    <row r="451" spans="1:10" x14ac:dyDescent="0.3">
      <c r="A451" s="136" t="s">
        <v>166</v>
      </c>
      <c r="B451" s="136" t="s">
        <v>565</v>
      </c>
      <c r="C451" s="136" t="s">
        <v>622</v>
      </c>
      <c r="D451" s="137">
        <v>360</v>
      </c>
      <c r="E451" s="136" t="s">
        <v>808</v>
      </c>
      <c r="F451" s="137">
        <v>50</v>
      </c>
      <c r="G451" s="136" t="s">
        <v>827</v>
      </c>
      <c r="H451" s="136" t="s">
        <v>882</v>
      </c>
      <c r="I451" s="136" t="s">
        <v>883</v>
      </c>
      <c r="J451" s="136" t="s">
        <v>807</v>
      </c>
    </row>
    <row r="452" spans="1:10" x14ac:dyDescent="0.3">
      <c r="A452" s="136" t="s">
        <v>166</v>
      </c>
      <c r="B452" s="136" t="s">
        <v>565</v>
      </c>
      <c r="C452" s="136" t="s">
        <v>593</v>
      </c>
      <c r="D452" s="137">
        <v>360</v>
      </c>
      <c r="E452" s="136" t="s">
        <v>808</v>
      </c>
      <c r="F452" s="137">
        <v>50</v>
      </c>
      <c r="G452" s="136" t="s">
        <v>827</v>
      </c>
      <c r="H452" s="136" t="s">
        <v>882</v>
      </c>
      <c r="I452" s="136" t="s">
        <v>883</v>
      </c>
      <c r="J452" s="136" t="s">
        <v>807</v>
      </c>
    </row>
    <row r="453" spans="1:10" x14ac:dyDescent="0.3">
      <c r="A453" s="136" t="s">
        <v>166</v>
      </c>
      <c r="B453" s="136" t="s">
        <v>565</v>
      </c>
      <c r="C453" s="136" t="s">
        <v>618</v>
      </c>
      <c r="D453" s="137">
        <v>360</v>
      </c>
      <c r="E453" s="136" t="s">
        <v>808</v>
      </c>
      <c r="F453" s="137">
        <v>40</v>
      </c>
      <c r="G453" s="136" t="s">
        <v>809</v>
      </c>
      <c r="H453" s="136" t="s">
        <v>884</v>
      </c>
      <c r="I453" s="136" t="s">
        <v>255</v>
      </c>
      <c r="J453" s="136" t="s">
        <v>807</v>
      </c>
    </row>
    <row r="454" spans="1:10" x14ac:dyDescent="0.3">
      <c r="A454" s="136" t="s">
        <v>166</v>
      </c>
      <c r="B454" s="136" t="s">
        <v>565</v>
      </c>
      <c r="C454" s="136" t="s">
        <v>609</v>
      </c>
      <c r="D454" s="137">
        <v>360</v>
      </c>
      <c r="E454" s="136" t="s">
        <v>808</v>
      </c>
      <c r="F454" s="137">
        <v>40</v>
      </c>
      <c r="G454" s="136" t="s">
        <v>809</v>
      </c>
      <c r="H454" s="136" t="s">
        <v>884</v>
      </c>
      <c r="I454" s="136" t="s">
        <v>255</v>
      </c>
      <c r="J454" s="136" t="s">
        <v>807</v>
      </c>
    </row>
    <row r="455" spans="1:10" hidden="1" x14ac:dyDescent="0.3">
      <c r="A455" s="136" t="s">
        <v>166</v>
      </c>
      <c r="B455" s="136" t="s">
        <v>565</v>
      </c>
      <c r="C455" s="136" t="s">
        <v>617</v>
      </c>
      <c r="D455" s="137">
        <v>360</v>
      </c>
      <c r="E455" s="136" t="s">
        <v>806</v>
      </c>
      <c r="F455" s="137"/>
      <c r="G455" s="136"/>
      <c r="H455" s="136"/>
      <c r="I455" s="136"/>
      <c r="J455" s="136" t="s">
        <v>807</v>
      </c>
    </row>
    <row r="456" spans="1:10" hidden="1" x14ac:dyDescent="0.3">
      <c r="A456" s="136" t="s">
        <v>166</v>
      </c>
      <c r="B456" s="136" t="s">
        <v>565</v>
      </c>
      <c r="C456" s="136" t="s">
        <v>591</v>
      </c>
      <c r="D456" s="137">
        <v>360</v>
      </c>
      <c r="E456" s="136" t="s">
        <v>806</v>
      </c>
      <c r="F456" s="137"/>
      <c r="G456" s="136"/>
      <c r="H456" s="136"/>
      <c r="I456" s="136"/>
      <c r="J456" s="136" t="s">
        <v>807</v>
      </c>
    </row>
    <row r="457" spans="1:10" x14ac:dyDescent="0.3">
      <c r="A457" s="136" t="s">
        <v>166</v>
      </c>
      <c r="B457" s="136" t="s">
        <v>565</v>
      </c>
      <c r="C457" s="136" t="s">
        <v>586</v>
      </c>
      <c r="D457" s="137">
        <v>360</v>
      </c>
      <c r="E457" s="136" t="s">
        <v>808</v>
      </c>
      <c r="F457" s="137">
        <v>40</v>
      </c>
      <c r="G457" s="136" t="s">
        <v>809</v>
      </c>
      <c r="H457" s="136" t="s">
        <v>885</v>
      </c>
      <c r="I457" s="136" t="s">
        <v>296</v>
      </c>
      <c r="J457" s="136" t="s">
        <v>807</v>
      </c>
    </row>
    <row r="458" spans="1:10" x14ac:dyDescent="0.3">
      <c r="A458" s="136" t="s">
        <v>166</v>
      </c>
      <c r="B458" s="136" t="s">
        <v>565</v>
      </c>
      <c r="C458" s="136" t="s">
        <v>624</v>
      </c>
      <c r="D458" s="137">
        <v>446.94</v>
      </c>
      <c r="E458" s="136" t="s">
        <v>808</v>
      </c>
      <c r="F458" s="137">
        <v>50</v>
      </c>
      <c r="G458" s="136" t="s">
        <v>827</v>
      </c>
      <c r="H458" s="136" t="s">
        <v>886</v>
      </c>
      <c r="I458" s="136" t="s">
        <v>253</v>
      </c>
      <c r="J458" s="136" t="s">
        <v>807</v>
      </c>
    </row>
    <row r="459" spans="1:10" x14ac:dyDescent="0.3">
      <c r="A459" s="136" t="s">
        <v>166</v>
      </c>
      <c r="B459" s="136" t="s">
        <v>565</v>
      </c>
      <c r="C459" s="136" t="s">
        <v>589</v>
      </c>
      <c r="D459" s="137">
        <v>434.56</v>
      </c>
      <c r="E459" s="136" t="s">
        <v>808</v>
      </c>
      <c r="F459" s="137">
        <v>40</v>
      </c>
      <c r="G459" s="136" t="s">
        <v>809</v>
      </c>
      <c r="H459" s="136" t="s">
        <v>866</v>
      </c>
      <c r="I459" s="136" t="s">
        <v>242</v>
      </c>
      <c r="J459" s="136" t="s">
        <v>807</v>
      </c>
    </row>
    <row r="460" spans="1:10" x14ac:dyDescent="0.3">
      <c r="A460" s="136" t="s">
        <v>166</v>
      </c>
      <c r="B460" s="136" t="s">
        <v>565</v>
      </c>
      <c r="C460" s="136" t="s">
        <v>582</v>
      </c>
      <c r="D460" s="137">
        <v>407.38</v>
      </c>
      <c r="E460" s="136" t="s">
        <v>808</v>
      </c>
      <c r="F460" s="137">
        <v>40</v>
      </c>
      <c r="G460" s="136" t="s">
        <v>809</v>
      </c>
      <c r="H460" s="136" t="s">
        <v>866</v>
      </c>
      <c r="I460" s="136" t="s">
        <v>242</v>
      </c>
      <c r="J460" s="136" t="s">
        <v>807</v>
      </c>
    </row>
    <row r="461" spans="1:10" hidden="1" x14ac:dyDescent="0.3">
      <c r="A461" s="136" t="s">
        <v>166</v>
      </c>
      <c r="B461" s="136" t="s">
        <v>565</v>
      </c>
      <c r="C461" s="136" t="s">
        <v>588</v>
      </c>
      <c r="D461" s="137">
        <v>360.45</v>
      </c>
      <c r="E461" s="136" t="s">
        <v>806</v>
      </c>
      <c r="F461" s="137"/>
      <c r="G461" s="137"/>
      <c r="H461" s="137"/>
      <c r="I461" s="137"/>
      <c r="J461" s="136" t="s">
        <v>807</v>
      </c>
    </row>
    <row r="462" spans="1:10" hidden="1" x14ac:dyDescent="0.3">
      <c r="A462" s="136" t="s">
        <v>166</v>
      </c>
      <c r="B462" s="136" t="s">
        <v>565</v>
      </c>
      <c r="C462" s="136" t="s">
        <v>597</v>
      </c>
      <c r="D462" s="137">
        <v>360</v>
      </c>
      <c r="E462" s="136" t="s">
        <v>806</v>
      </c>
      <c r="F462" s="137"/>
      <c r="G462" s="137"/>
      <c r="H462" s="137"/>
      <c r="I462" s="137"/>
      <c r="J462" s="136" t="s">
        <v>807</v>
      </c>
    </row>
    <row r="463" spans="1:10" hidden="1" x14ac:dyDescent="0.3">
      <c r="A463" s="136" t="s">
        <v>166</v>
      </c>
      <c r="B463" s="136" t="s">
        <v>565</v>
      </c>
      <c r="C463" s="136" t="s">
        <v>604</v>
      </c>
      <c r="D463" s="137">
        <v>360</v>
      </c>
      <c r="E463" s="136" t="s">
        <v>806</v>
      </c>
      <c r="F463" s="137"/>
      <c r="G463" s="137"/>
      <c r="H463" s="137"/>
      <c r="I463" s="137"/>
      <c r="J463" s="136" t="s">
        <v>807</v>
      </c>
    </row>
    <row r="464" spans="1:10" hidden="1" x14ac:dyDescent="0.3">
      <c r="A464" s="136" t="s">
        <v>166</v>
      </c>
      <c r="B464" s="136" t="s">
        <v>565</v>
      </c>
      <c r="C464" s="136" t="s">
        <v>612</v>
      </c>
      <c r="D464" s="137">
        <v>360</v>
      </c>
      <c r="E464" s="136" t="s">
        <v>806</v>
      </c>
      <c r="F464" s="137"/>
      <c r="G464" s="137"/>
      <c r="H464" s="137"/>
      <c r="I464" s="137"/>
      <c r="J464" s="136" t="s">
        <v>807</v>
      </c>
    </row>
    <row r="465" spans="1:10" hidden="1" x14ac:dyDescent="0.3">
      <c r="A465" s="136" t="s">
        <v>166</v>
      </c>
      <c r="B465" s="136" t="s">
        <v>565</v>
      </c>
      <c r="C465" s="136" t="s">
        <v>611</v>
      </c>
      <c r="D465" s="137">
        <v>360</v>
      </c>
      <c r="E465" s="136" t="s">
        <v>806</v>
      </c>
      <c r="F465" s="137"/>
      <c r="G465" s="137"/>
      <c r="H465" s="137"/>
      <c r="I465" s="137"/>
      <c r="J465" s="136" t="s">
        <v>807</v>
      </c>
    </row>
    <row r="466" spans="1:10" x14ac:dyDescent="0.3">
      <c r="A466" s="136" t="s">
        <v>166</v>
      </c>
      <c r="B466" s="136" t="s">
        <v>565</v>
      </c>
      <c r="C466" s="136" t="s">
        <v>599</v>
      </c>
      <c r="D466" s="137">
        <v>360</v>
      </c>
      <c r="E466" s="136" t="s">
        <v>808</v>
      </c>
      <c r="F466" s="137">
        <v>50</v>
      </c>
      <c r="G466" s="136" t="s">
        <v>827</v>
      </c>
      <c r="H466" s="136" t="s">
        <v>887</v>
      </c>
      <c r="I466" s="136" t="s">
        <v>888</v>
      </c>
      <c r="J466" s="136" t="s">
        <v>807</v>
      </c>
    </row>
    <row r="467" spans="1:10" hidden="1" x14ac:dyDescent="0.3">
      <c r="A467" s="136" t="s">
        <v>166</v>
      </c>
      <c r="B467" s="136" t="s">
        <v>565</v>
      </c>
      <c r="C467" s="136" t="s">
        <v>619</v>
      </c>
      <c r="D467" s="137">
        <v>360</v>
      </c>
      <c r="E467" s="136" t="s">
        <v>806</v>
      </c>
      <c r="F467" s="137"/>
      <c r="G467" s="137"/>
      <c r="H467" s="137"/>
      <c r="I467" s="137"/>
      <c r="J467" s="136" t="s">
        <v>807</v>
      </c>
    </row>
    <row r="468" spans="1:10" x14ac:dyDescent="0.3">
      <c r="A468" s="136" t="s">
        <v>166</v>
      </c>
      <c r="B468" s="136" t="s">
        <v>565</v>
      </c>
      <c r="C468" s="136" t="s">
        <v>613</v>
      </c>
      <c r="D468" s="137">
        <v>360</v>
      </c>
      <c r="E468" s="136" t="s">
        <v>808</v>
      </c>
      <c r="F468" s="137">
        <v>40</v>
      </c>
      <c r="G468" s="136" t="s">
        <v>809</v>
      </c>
      <c r="H468" s="136" t="s">
        <v>889</v>
      </c>
      <c r="I468" s="136" t="s">
        <v>314</v>
      </c>
      <c r="J468" s="136" t="s">
        <v>807</v>
      </c>
    </row>
    <row r="469" spans="1:10" x14ac:dyDescent="0.3">
      <c r="A469" s="136" t="s">
        <v>166</v>
      </c>
      <c r="B469" s="136" t="s">
        <v>565</v>
      </c>
      <c r="C469" s="136" t="s">
        <v>615</v>
      </c>
      <c r="D469" s="137">
        <v>360</v>
      </c>
      <c r="E469" s="136" t="s">
        <v>808</v>
      </c>
      <c r="F469" s="137">
        <v>40</v>
      </c>
      <c r="G469" s="136" t="s">
        <v>809</v>
      </c>
      <c r="H469" s="136" t="s">
        <v>890</v>
      </c>
      <c r="I469" s="136" t="s">
        <v>298</v>
      </c>
      <c r="J469" s="136" t="s">
        <v>807</v>
      </c>
    </row>
    <row r="470" spans="1:10" x14ac:dyDescent="0.3">
      <c r="A470" s="136" t="s">
        <v>166</v>
      </c>
      <c r="B470" s="136" t="s">
        <v>565</v>
      </c>
      <c r="C470" s="136" t="s">
        <v>600</v>
      </c>
      <c r="D470" s="137">
        <v>360</v>
      </c>
      <c r="E470" s="136" t="s">
        <v>808</v>
      </c>
      <c r="F470" s="137">
        <v>40</v>
      </c>
      <c r="G470" s="136" t="s">
        <v>809</v>
      </c>
      <c r="H470" s="136" t="s">
        <v>890</v>
      </c>
      <c r="I470" s="136" t="s">
        <v>298</v>
      </c>
      <c r="J470" s="136" t="s">
        <v>807</v>
      </c>
    </row>
    <row r="471" spans="1:10" x14ac:dyDescent="0.3">
      <c r="A471" s="136" t="s">
        <v>166</v>
      </c>
      <c r="B471" s="136" t="s">
        <v>565</v>
      </c>
      <c r="C471" s="136" t="s">
        <v>610</v>
      </c>
      <c r="D471" s="137">
        <v>360</v>
      </c>
      <c r="E471" s="136" t="s">
        <v>808</v>
      </c>
      <c r="F471" s="137">
        <v>50</v>
      </c>
      <c r="G471" s="136" t="s">
        <v>827</v>
      </c>
      <c r="H471" s="136" t="s">
        <v>891</v>
      </c>
      <c r="I471" s="136" t="s">
        <v>892</v>
      </c>
      <c r="J471" s="136" t="s">
        <v>807</v>
      </c>
    </row>
    <row r="472" spans="1:10" x14ac:dyDescent="0.3">
      <c r="A472" s="136" t="s">
        <v>166</v>
      </c>
      <c r="B472" s="136" t="s">
        <v>565</v>
      </c>
      <c r="C472" s="136" t="s">
        <v>590</v>
      </c>
      <c r="D472" s="137">
        <v>372.39</v>
      </c>
      <c r="E472" s="136" t="s">
        <v>808</v>
      </c>
      <c r="F472" s="137">
        <v>50</v>
      </c>
      <c r="G472" s="136" t="s">
        <v>827</v>
      </c>
      <c r="H472" s="136" t="s">
        <v>891</v>
      </c>
      <c r="I472" s="136" t="s">
        <v>892</v>
      </c>
      <c r="J472" s="136" t="s">
        <v>807</v>
      </c>
    </row>
    <row r="473" spans="1:10" x14ac:dyDescent="0.3">
      <c r="A473" s="136" t="s">
        <v>166</v>
      </c>
      <c r="B473" s="136" t="s">
        <v>565</v>
      </c>
      <c r="C473" s="136" t="s">
        <v>605</v>
      </c>
      <c r="D473" s="137">
        <v>362.37</v>
      </c>
      <c r="E473" s="136" t="s">
        <v>808</v>
      </c>
      <c r="F473" s="137">
        <v>50</v>
      </c>
      <c r="G473" s="136" t="s">
        <v>827</v>
      </c>
      <c r="H473" s="136" t="s">
        <v>891</v>
      </c>
      <c r="I473" s="136" t="s">
        <v>892</v>
      </c>
      <c r="J473" s="136" t="s">
        <v>807</v>
      </c>
    </row>
    <row r="474" spans="1:10" hidden="1" x14ac:dyDescent="0.3">
      <c r="A474" s="136" t="s">
        <v>166</v>
      </c>
      <c r="B474" s="136" t="s">
        <v>565</v>
      </c>
      <c r="C474" s="136" t="s">
        <v>626</v>
      </c>
      <c r="D474" s="137">
        <v>362.83</v>
      </c>
      <c r="E474" s="136" t="s">
        <v>806</v>
      </c>
      <c r="F474" s="137"/>
      <c r="G474" s="136"/>
      <c r="H474" s="136"/>
      <c r="I474" s="136"/>
      <c r="J474" s="136" t="s">
        <v>807</v>
      </c>
    </row>
    <row r="475" spans="1:10" hidden="1" x14ac:dyDescent="0.3">
      <c r="A475" s="136" t="s">
        <v>166</v>
      </c>
      <c r="B475" s="136" t="s">
        <v>565</v>
      </c>
      <c r="C475" s="136" t="s">
        <v>601</v>
      </c>
      <c r="D475" s="137">
        <v>369.06</v>
      </c>
      <c r="E475" s="136" t="s">
        <v>806</v>
      </c>
      <c r="F475" s="137"/>
      <c r="G475" s="136"/>
      <c r="H475" s="136"/>
      <c r="I475" s="136"/>
      <c r="J475" s="136" t="s">
        <v>807</v>
      </c>
    </row>
    <row r="476" spans="1:10" x14ac:dyDescent="0.3">
      <c r="A476" s="136" t="s">
        <v>166</v>
      </c>
      <c r="B476" s="136" t="s">
        <v>585</v>
      </c>
      <c r="C476" s="136" t="s">
        <v>592</v>
      </c>
      <c r="D476" s="137">
        <v>396.68</v>
      </c>
      <c r="E476" s="136" t="s">
        <v>808</v>
      </c>
      <c r="F476" s="137">
        <v>40</v>
      </c>
      <c r="G476" s="136" t="s">
        <v>809</v>
      </c>
      <c r="H476" s="136" t="s">
        <v>893</v>
      </c>
      <c r="I476" s="136" t="s">
        <v>223</v>
      </c>
      <c r="J476" s="136" t="s">
        <v>807</v>
      </c>
    </row>
    <row r="477" spans="1:10" hidden="1" x14ac:dyDescent="0.3">
      <c r="A477" s="136" t="s">
        <v>166</v>
      </c>
      <c r="B477" s="136" t="s">
        <v>585</v>
      </c>
      <c r="C477" s="136" t="s">
        <v>602</v>
      </c>
      <c r="D477" s="137">
        <v>377.53</v>
      </c>
      <c r="E477" s="136" t="s">
        <v>806</v>
      </c>
      <c r="F477" s="137"/>
      <c r="G477" s="137"/>
      <c r="H477" s="137"/>
      <c r="I477" s="137"/>
      <c r="J477" s="136" t="s">
        <v>807</v>
      </c>
    </row>
    <row r="478" spans="1:10" x14ac:dyDescent="0.3">
      <c r="A478" s="136" t="s">
        <v>166</v>
      </c>
      <c r="B478" s="136" t="s">
        <v>585</v>
      </c>
      <c r="C478" s="136" t="s">
        <v>622</v>
      </c>
      <c r="D478" s="137">
        <v>377.26</v>
      </c>
      <c r="E478" s="136" t="s">
        <v>808</v>
      </c>
      <c r="F478" s="137">
        <v>40</v>
      </c>
      <c r="G478" s="136" t="s">
        <v>809</v>
      </c>
      <c r="H478" s="136" t="s">
        <v>877</v>
      </c>
      <c r="I478" s="136" t="s">
        <v>312</v>
      </c>
      <c r="J478" s="136" t="s">
        <v>807</v>
      </c>
    </row>
    <row r="479" spans="1:10" x14ac:dyDescent="0.3">
      <c r="A479" s="136" t="s">
        <v>166</v>
      </c>
      <c r="B479" s="136" t="s">
        <v>585</v>
      </c>
      <c r="C479" s="136" t="s">
        <v>593</v>
      </c>
      <c r="D479" s="137">
        <v>375.19</v>
      </c>
      <c r="E479" s="136" t="s">
        <v>808</v>
      </c>
      <c r="F479" s="137">
        <v>40</v>
      </c>
      <c r="G479" s="136" t="s">
        <v>809</v>
      </c>
      <c r="H479" s="136" t="s">
        <v>894</v>
      </c>
      <c r="I479" s="136" t="s">
        <v>249</v>
      </c>
      <c r="J479" s="136" t="s">
        <v>807</v>
      </c>
    </row>
    <row r="480" spans="1:10" x14ac:dyDescent="0.3">
      <c r="A480" s="136" t="s">
        <v>166</v>
      </c>
      <c r="B480" s="136" t="s">
        <v>585</v>
      </c>
      <c r="C480" s="136" t="s">
        <v>618</v>
      </c>
      <c r="D480" s="137">
        <v>360</v>
      </c>
      <c r="E480" s="136" t="s">
        <v>808</v>
      </c>
      <c r="F480" s="137">
        <v>40</v>
      </c>
      <c r="G480" s="136" t="s">
        <v>809</v>
      </c>
      <c r="H480" s="136" t="s">
        <v>895</v>
      </c>
      <c r="I480" s="136" t="s">
        <v>214</v>
      </c>
      <c r="J480" s="136" t="s">
        <v>807</v>
      </c>
    </row>
    <row r="481" spans="1:10" x14ac:dyDescent="0.3">
      <c r="A481" s="136" t="s">
        <v>166</v>
      </c>
      <c r="B481" s="136" t="s">
        <v>585</v>
      </c>
      <c r="C481" s="136" t="s">
        <v>609</v>
      </c>
      <c r="D481" s="137">
        <v>360</v>
      </c>
      <c r="E481" s="136" t="s">
        <v>808</v>
      </c>
      <c r="F481" s="137">
        <v>40</v>
      </c>
      <c r="G481" s="136" t="s">
        <v>809</v>
      </c>
      <c r="H481" s="136" t="s">
        <v>896</v>
      </c>
      <c r="I481" s="136" t="s">
        <v>217</v>
      </c>
      <c r="J481" s="136" t="s">
        <v>807</v>
      </c>
    </row>
    <row r="482" spans="1:10" x14ac:dyDescent="0.3">
      <c r="A482" s="136" t="s">
        <v>166</v>
      </c>
      <c r="B482" s="136" t="s">
        <v>585</v>
      </c>
      <c r="C482" s="136" t="s">
        <v>617</v>
      </c>
      <c r="D482" s="137">
        <v>360</v>
      </c>
      <c r="E482" s="136" t="s">
        <v>808</v>
      </c>
      <c r="F482" s="137">
        <v>40</v>
      </c>
      <c r="G482" s="136" t="s">
        <v>809</v>
      </c>
      <c r="H482" s="136" t="s">
        <v>897</v>
      </c>
      <c r="I482" s="136" t="s">
        <v>186</v>
      </c>
      <c r="J482" s="136" t="s">
        <v>807</v>
      </c>
    </row>
    <row r="483" spans="1:10" x14ac:dyDescent="0.3">
      <c r="A483" s="136" t="s">
        <v>166</v>
      </c>
      <c r="B483" s="136" t="s">
        <v>585</v>
      </c>
      <c r="C483" s="136" t="s">
        <v>591</v>
      </c>
      <c r="D483" s="137">
        <v>360</v>
      </c>
      <c r="E483" s="136" t="s">
        <v>808</v>
      </c>
      <c r="F483" s="137">
        <v>40</v>
      </c>
      <c r="G483" s="136" t="s">
        <v>809</v>
      </c>
      <c r="H483" s="136" t="s">
        <v>898</v>
      </c>
      <c r="I483" s="136" t="s">
        <v>221</v>
      </c>
      <c r="J483" s="136" t="s">
        <v>807</v>
      </c>
    </row>
    <row r="484" spans="1:10" x14ac:dyDescent="0.3">
      <c r="A484" s="136" t="s">
        <v>166</v>
      </c>
      <c r="B484" s="136" t="s">
        <v>585</v>
      </c>
      <c r="C484" s="136" t="s">
        <v>586</v>
      </c>
      <c r="D484" s="137">
        <v>360</v>
      </c>
      <c r="E484" s="136" t="s">
        <v>808</v>
      </c>
      <c r="F484" s="137">
        <v>40</v>
      </c>
      <c r="G484" s="136" t="s">
        <v>809</v>
      </c>
      <c r="H484" s="136" t="s">
        <v>899</v>
      </c>
      <c r="I484" s="136" t="s">
        <v>251</v>
      </c>
      <c r="J484" s="136" t="s">
        <v>807</v>
      </c>
    </row>
    <row r="485" spans="1:10" x14ac:dyDescent="0.3">
      <c r="A485" s="136" t="s">
        <v>166</v>
      </c>
      <c r="B485" s="136" t="s">
        <v>585</v>
      </c>
      <c r="C485" s="136" t="s">
        <v>624</v>
      </c>
      <c r="D485" s="137">
        <v>360</v>
      </c>
      <c r="E485" s="136" t="s">
        <v>808</v>
      </c>
      <c r="F485" s="137">
        <v>40</v>
      </c>
      <c r="G485" s="136" t="s">
        <v>809</v>
      </c>
      <c r="H485" s="136" t="s">
        <v>900</v>
      </c>
      <c r="I485" s="136" t="s">
        <v>236</v>
      </c>
      <c r="J485" s="136" t="s">
        <v>807</v>
      </c>
    </row>
    <row r="486" spans="1:10" hidden="1" x14ac:dyDescent="0.3">
      <c r="A486" s="136" t="s">
        <v>166</v>
      </c>
      <c r="B486" s="136" t="s">
        <v>585</v>
      </c>
      <c r="C486" s="136" t="s">
        <v>589</v>
      </c>
      <c r="D486" s="137">
        <v>360</v>
      </c>
      <c r="E486" s="136" t="s">
        <v>806</v>
      </c>
      <c r="F486" s="137"/>
      <c r="G486" s="137"/>
      <c r="H486" s="137"/>
      <c r="I486" s="137"/>
      <c r="J486" s="136" t="s">
        <v>807</v>
      </c>
    </row>
    <row r="487" spans="1:10" x14ac:dyDescent="0.3">
      <c r="A487" s="136" t="s">
        <v>166</v>
      </c>
      <c r="B487" s="136" t="s">
        <v>585</v>
      </c>
      <c r="C487" s="136" t="s">
        <v>582</v>
      </c>
      <c r="D487" s="137">
        <v>360</v>
      </c>
      <c r="E487" s="136" t="s">
        <v>808</v>
      </c>
      <c r="F487" s="137">
        <v>40</v>
      </c>
      <c r="G487" s="136" t="s">
        <v>809</v>
      </c>
      <c r="H487" s="136" t="s">
        <v>901</v>
      </c>
      <c r="I487" s="136" t="s">
        <v>225</v>
      </c>
      <c r="J487" s="136" t="s">
        <v>807</v>
      </c>
    </row>
    <row r="488" spans="1:10" x14ac:dyDescent="0.3">
      <c r="A488" s="136" t="s">
        <v>166</v>
      </c>
      <c r="B488" s="136" t="s">
        <v>585</v>
      </c>
      <c r="C488" s="136" t="s">
        <v>588</v>
      </c>
      <c r="D488" s="137">
        <v>360</v>
      </c>
      <c r="E488" s="136" t="s">
        <v>808</v>
      </c>
      <c r="F488" s="137">
        <v>40</v>
      </c>
      <c r="G488" s="136" t="s">
        <v>809</v>
      </c>
      <c r="H488" s="136" t="s">
        <v>902</v>
      </c>
      <c r="I488" s="136" t="s">
        <v>278</v>
      </c>
      <c r="J488" s="136" t="s">
        <v>807</v>
      </c>
    </row>
    <row r="489" spans="1:10" x14ac:dyDescent="0.3">
      <c r="A489" s="136" t="s">
        <v>166</v>
      </c>
      <c r="B489" s="136" t="s">
        <v>585</v>
      </c>
      <c r="C489" s="136" t="s">
        <v>597</v>
      </c>
      <c r="D489" s="137">
        <v>360</v>
      </c>
      <c r="E489" s="136" t="s">
        <v>808</v>
      </c>
      <c r="F489" s="137">
        <v>40</v>
      </c>
      <c r="G489" s="136" t="s">
        <v>809</v>
      </c>
      <c r="H489" s="136" t="s">
        <v>903</v>
      </c>
      <c r="I489" s="136" t="s">
        <v>282</v>
      </c>
      <c r="J489" s="136" t="s">
        <v>807</v>
      </c>
    </row>
    <row r="490" spans="1:10" x14ac:dyDescent="0.3">
      <c r="A490" s="136" t="s">
        <v>166</v>
      </c>
      <c r="B490" s="136" t="s">
        <v>585</v>
      </c>
      <c r="C490" s="136" t="s">
        <v>604</v>
      </c>
      <c r="D490" s="137">
        <v>360</v>
      </c>
      <c r="E490" s="136" t="s">
        <v>808</v>
      </c>
      <c r="F490" s="137">
        <v>40</v>
      </c>
      <c r="G490" s="136" t="s">
        <v>809</v>
      </c>
      <c r="H490" s="136" t="s">
        <v>904</v>
      </c>
      <c r="I490" s="136" t="s">
        <v>247</v>
      </c>
      <c r="J490" s="136" t="s">
        <v>807</v>
      </c>
    </row>
    <row r="491" spans="1:10" x14ac:dyDescent="0.3">
      <c r="A491" s="136" t="s">
        <v>166</v>
      </c>
      <c r="B491" s="136" t="s">
        <v>585</v>
      </c>
      <c r="C491" s="136" t="s">
        <v>612</v>
      </c>
      <c r="D491" s="137">
        <v>360</v>
      </c>
      <c r="E491" s="136" t="s">
        <v>808</v>
      </c>
      <c r="F491" s="137">
        <v>40</v>
      </c>
      <c r="G491" s="136" t="s">
        <v>809</v>
      </c>
      <c r="H491" s="136" t="s">
        <v>905</v>
      </c>
      <c r="I491" s="136" t="s">
        <v>257</v>
      </c>
      <c r="J491" s="136" t="s">
        <v>807</v>
      </c>
    </row>
    <row r="492" spans="1:10" x14ac:dyDescent="0.3">
      <c r="A492" s="136" t="s">
        <v>166</v>
      </c>
      <c r="B492" s="136" t="s">
        <v>585</v>
      </c>
      <c r="C492" s="136" t="s">
        <v>611</v>
      </c>
      <c r="D492" s="137">
        <v>441.71</v>
      </c>
      <c r="E492" s="136" t="s">
        <v>808</v>
      </c>
      <c r="F492" s="137">
        <v>40</v>
      </c>
      <c r="G492" s="136" t="s">
        <v>809</v>
      </c>
      <c r="H492" s="136" t="s">
        <v>906</v>
      </c>
      <c r="I492" s="136" t="s">
        <v>219</v>
      </c>
      <c r="J492" s="136" t="s">
        <v>807</v>
      </c>
    </row>
    <row r="493" spans="1:10" hidden="1" x14ac:dyDescent="0.3">
      <c r="A493" s="136" t="s">
        <v>166</v>
      </c>
      <c r="B493" s="136" t="s">
        <v>585</v>
      </c>
      <c r="C493" s="136" t="s">
        <v>599</v>
      </c>
      <c r="D493" s="137">
        <v>490.65</v>
      </c>
      <c r="E493" s="136" t="s">
        <v>806</v>
      </c>
      <c r="F493" s="137"/>
      <c r="G493" s="137"/>
      <c r="H493" s="137"/>
      <c r="I493" s="137"/>
      <c r="J493" s="136" t="s">
        <v>807</v>
      </c>
    </row>
    <row r="494" spans="1:10" x14ac:dyDescent="0.3">
      <c r="A494" s="136" t="s">
        <v>166</v>
      </c>
      <c r="B494" s="136" t="s">
        <v>585</v>
      </c>
      <c r="C494" s="136" t="s">
        <v>619</v>
      </c>
      <c r="D494" s="137">
        <v>386.22</v>
      </c>
      <c r="E494" s="136" t="s">
        <v>808</v>
      </c>
      <c r="F494" s="137">
        <v>40</v>
      </c>
      <c r="G494" s="136" t="s">
        <v>809</v>
      </c>
      <c r="H494" s="136" t="s">
        <v>907</v>
      </c>
      <c r="I494" s="136" t="s">
        <v>263</v>
      </c>
      <c r="J494" s="136" t="s">
        <v>807</v>
      </c>
    </row>
    <row r="495" spans="1:10" hidden="1" x14ac:dyDescent="0.3">
      <c r="A495" s="136" t="s">
        <v>166</v>
      </c>
      <c r="B495" s="136" t="s">
        <v>585</v>
      </c>
      <c r="C495" s="136" t="s">
        <v>613</v>
      </c>
      <c r="D495" s="137">
        <v>360</v>
      </c>
      <c r="E495" s="136" t="s">
        <v>806</v>
      </c>
      <c r="F495" s="137"/>
      <c r="G495" s="137"/>
      <c r="H495" s="137"/>
      <c r="I495" s="137"/>
      <c r="J495" s="136" t="s">
        <v>807</v>
      </c>
    </row>
    <row r="496" spans="1:10" hidden="1" x14ac:dyDescent="0.3">
      <c r="A496" s="136" t="s">
        <v>166</v>
      </c>
      <c r="B496" s="136" t="s">
        <v>585</v>
      </c>
      <c r="C496" s="136" t="s">
        <v>615</v>
      </c>
      <c r="D496" s="137">
        <v>360</v>
      </c>
      <c r="E496" s="136" t="s">
        <v>806</v>
      </c>
      <c r="F496" s="137"/>
      <c r="G496" s="137"/>
      <c r="H496" s="137"/>
      <c r="I496" s="137"/>
      <c r="J496" s="136" t="s">
        <v>807</v>
      </c>
    </row>
    <row r="497" spans="1:10" hidden="1" x14ac:dyDescent="0.3">
      <c r="A497" s="136" t="s">
        <v>166</v>
      </c>
      <c r="B497" s="136" t="s">
        <v>585</v>
      </c>
      <c r="C497" s="136" t="s">
        <v>600</v>
      </c>
      <c r="D497" s="137">
        <v>360</v>
      </c>
      <c r="E497" s="136" t="s">
        <v>806</v>
      </c>
      <c r="F497" s="137"/>
      <c r="G497" s="137"/>
      <c r="H497" s="137"/>
      <c r="I497" s="137"/>
      <c r="J497" s="136" t="s">
        <v>807</v>
      </c>
    </row>
    <row r="498" spans="1:10" x14ac:dyDescent="0.3">
      <c r="A498" s="136" t="s">
        <v>166</v>
      </c>
      <c r="B498" s="136" t="s">
        <v>585</v>
      </c>
      <c r="C498" s="136" t="s">
        <v>610</v>
      </c>
      <c r="D498" s="137">
        <v>360</v>
      </c>
      <c r="E498" s="136" t="s">
        <v>808</v>
      </c>
      <c r="F498" s="137">
        <v>40</v>
      </c>
      <c r="G498" s="136" t="s">
        <v>809</v>
      </c>
      <c r="H498" s="136" t="s">
        <v>908</v>
      </c>
      <c r="I498" s="136" t="s">
        <v>267</v>
      </c>
      <c r="J498" s="136" t="s">
        <v>807</v>
      </c>
    </row>
    <row r="499" spans="1:10" hidden="1" x14ac:dyDescent="0.3">
      <c r="A499" s="136" t="s">
        <v>166</v>
      </c>
      <c r="B499" s="136" t="s">
        <v>585</v>
      </c>
      <c r="C499" s="136" t="s">
        <v>590</v>
      </c>
      <c r="D499" s="137">
        <v>360</v>
      </c>
      <c r="E499" s="136" t="s">
        <v>806</v>
      </c>
      <c r="F499" s="137"/>
      <c r="G499" s="137"/>
      <c r="H499" s="137"/>
      <c r="I499" s="137"/>
      <c r="J499" s="136" t="s">
        <v>807</v>
      </c>
    </row>
    <row r="500" spans="1:10" hidden="1" x14ac:dyDescent="0.3">
      <c r="A500" s="136" t="s">
        <v>166</v>
      </c>
      <c r="B500" s="136" t="s">
        <v>585</v>
      </c>
      <c r="C500" s="136" t="s">
        <v>605</v>
      </c>
      <c r="D500" s="137">
        <v>360</v>
      </c>
      <c r="E500" s="136" t="s">
        <v>806</v>
      </c>
      <c r="F500" s="137"/>
      <c r="G500" s="137"/>
      <c r="H500" s="137"/>
      <c r="I500" s="137"/>
      <c r="J500" s="136" t="s">
        <v>807</v>
      </c>
    </row>
    <row r="501" spans="1:10" hidden="1" x14ac:dyDescent="0.3">
      <c r="A501" s="136" t="s">
        <v>166</v>
      </c>
      <c r="B501" s="136" t="s">
        <v>585</v>
      </c>
      <c r="C501" s="136" t="s">
        <v>626</v>
      </c>
      <c r="D501" s="137">
        <v>360</v>
      </c>
      <c r="E501" s="136" t="s">
        <v>806</v>
      </c>
      <c r="F501" s="137"/>
      <c r="G501" s="137"/>
      <c r="H501" s="137"/>
      <c r="I501" s="137"/>
      <c r="J501" s="136" t="s">
        <v>807</v>
      </c>
    </row>
    <row r="502" spans="1:10" x14ac:dyDescent="0.3">
      <c r="A502" s="136" t="s">
        <v>166</v>
      </c>
      <c r="B502" s="136" t="s">
        <v>585</v>
      </c>
      <c r="C502" s="136" t="s">
        <v>601</v>
      </c>
      <c r="D502" s="137">
        <v>360</v>
      </c>
      <c r="E502" s="136" t="s">
        <v>808</v>
      </c>
      <c r="F502" s="137">
        <v>40</v>
      </c>
      <c r="G502" s="136" t="s">
        <v>809</v>
      </c>
      <c r="H502" s="136" t="s">
        <v>909</v>
      </c>
      <c r="I502" s="136" t="s">
        <v>259</v>
      </c>
      <c r="J502" s="136" t="s">
        <v>807</v>
      </c>
    </row>
    <row r="503" spans="1:10" hidden="1" x14ac:dyDescent="0.3">
      <c r="A503" s="136" t="s">
        <v>166</v>
      </c>
      <c r="B503" s="136" t="s">
        <v>585</v>
      </c>
      <c r="C503" s="136" t="s">
        <v>596</v>
      </c>
      <c r="D503" s="137">
        <v>360</v>
      </c>
      <c r="E503" s="136" t="s">
        <v>806</v>
      </c>
      <c r="F503" s="137"/>
      <c r="G503" s="137"/>
      <c r="H503" s="137"/>
      <c r="I503" s="137"/>
      <c r="J503" s="136" t="s">
        <v>807</v>
      </c>
    </row>
  </sheetData>
  <autoFilter ref="A1:J503" xr:uid="{F5E34085-AD9F-4155-B678-C2C6998055B8}">
    <filterColumn colId="4">
      <filters>
        <filter val="Vendido"/>
      </filters>
    </filterColumn>
  </autoFilter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mNumerlca xmlns="4550551c-89b5-40ae-8502-3a6cf62f0616" xsi:nil="true"/>
    <lcf76f155ced4ddcb4097134ff3c332f xmlns="4550551c-89b5-40ae-8502-3a6cf62f0616">
      <Terms xmlns="http://schemas.microsoft.com/office/infopath/2007/PartnerControls"/>
    </lcf76f155ced4ddcb4097134ff3c332f>
    <TaxCatchAll xmlns="664ae167-ed06-4c05-9aa2-2a3aa633e1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89E142B5108D4884CFA215946630CB" ma:contentTypeVersion="19" ma:contentTypeDescription="Create a new document." ma:contentTypeScope="" ma:versionID="64d9574b2cb26c7bfbcf7d7052d6d2db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9190ae56210393315c1c0d596413b70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2C5D62-5D75-40C9-B7F1-32FB9ED459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95E6DF-653B-492B-996D-E9F27C2523D4}">
  <ds:schemaRefs>
    <ds:schemaRef ds:uri="http://schemas.microsoft.com/office/2006/metadata/properties"/>
    <ds:schemaRef ds:uri="http://schemas.microsoft.com/office/infopath/2007/PartnerControls"/>
    <ds:schemaRef ds:uri="4550551c-89b5-40ae-8502-3a6cf62f0616"/>
    <ds:schemaRef ds:uri="664ae167-ed06-4c05-9aa2-2a3aa633e1a5"/>
  </ds:schemaRefs>
</ds:datastoreItem>
</file>

<file path=customXml/itemProps3.xml><?xml version="1.0" encoding="utf-8"?>
<ds:datastoreItem xmlns:ds="http://schemas.openxmlformats.org/officeDocument/2006/customXml" ds:itemID="{DEC92EAD-BDB2-4441-9BAA-280272F2B5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1</vt:i4>
      </vt:variant>
    </vt:vector>
  </HeadingPairs>
  <TitlesOfParts>
    <vt:vector size="15" baseType="lpstr">
      <vt:lpstr>Template</vt:lpstr>
      <vt:lpstr>Planilha5</vt:lpstr>
      <vt:lpstr>Resumo</vt:lpstr>
      <vt:lpstr>Recebimento</vt:lpstr>
      <vt:lpstr>Conciliação</vt:lpstr>
      <vt:lpstr>Inadimplência</vt:lpstr>
      <vt:lpstr>FluxoFuturo</vt:lpstr>
      <vt:lpstr>Quitações</vt:lpstr>
      <vt:lpstr>Recompra</vt:lpstr>
      <vt:lpstr>Elegibilidade</vt:lpstr>
      <vt:lpstr>Vendas</vt:lpstr>
      <vt:lpstr>Esperado Mês</vt:lpstr>
      <vt:lpstr>Substituição</vt:lpstr>
      <vt:lpstr>Estoque</vt:lpstr>
      <vt:lpstr>Template!database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 Fleury Cardoso</dc:creator>
  <cp:keywords/>
  <dc:description/>
  <cp:lastModifiedBy>Lucas Pereira Gonçalves Monaco</cp:lastModifiedBy>
  <cp:revision/>
  <dcterms:created xsi:type="dcterms:W3CDTF">2025-04-03T13:48:20Z</dcterms:created>
  <dcterms:modified xsi:type="dcterms:W3CDTF">2025-05-08T14:22:30Z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0x0101008689E142B5108D4884CFA215946630CB</vt:lpwstr>
  </property>
</Properties>
</file>